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  <sheet name="Sheet1" sheetId="12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1" l="1"/>
  <c r="I23" i="11"/>
  <c r="I24" i="11"/>
  <c r="I25" i="11"/>
  <c r="I26" i="11"/>
  <c r="I27" i="11"/>
  <c r="I28" i="11"/>
  <c r="I29" i="11"/>
  <c r="I30" i="11"/>
  <c r="I31" i="11"/>
  <c r="H22" i="11"/>
  <c r="H23" i="11"/>
  <c r="H24" i="11"/>
  <c r="H25" i="11"/>
  <c r="H26" i="11"/>
  <c r="H27" i="11"/>
  <c r="H28" i="11"/>
  <c r="H29" i="11"/>
  <c r="H30" i="11"/>
  <c r="H31" i="11"/>
  <c r="G22" i="11"/>
  <c r="G23" i="11"/>
  <c r="G24" i="11"/>
  <c r="G25" i="11"/>
  <c r="G26" i="11"/>
  <c r="G27" i="11"/>
  <c r="G28" i="11"/>
  <c r="G29" i="11"/>
  <c r="G30" i="11"/>
  <c r="G31" i="11"/>
  <c r="F31" i="11"/>
  <c r="F30" i="11"/>
  <c r="I7" i="11"/>
  <c r="I8" i="11"/>
  <c r="I9" i="11"/>
  <c r="I10" i="11"/>
  <c r="I11" i="11"/>
  <c r="I12" i="11"/>
  <c r="I13" i="11"/>
  <c r="I14" i="11"/>
  <c r="I15" i="11"/>
  <c r="I16" i="11"/>
  <c r="H7" i="11"/>
  <c r="H8" i="11"/>
  <c r="H9" i="11"/>
  <c r="H10" i="11"/>
  <c r="H11" i="11"/>
  <c r="H12" i="11"/>
  <c r="H13" i="11"/>
  <c r="H14" i="11"/>
  <c r="H15" i="11"/>
  <c r="H16" i="11"/>
  <c r="G7" i="11"/>
  <c r="G8" i="11"/>
  <c r="G9" i="11"/>
  <c r="G10" i="11"/>
  <c r="G11" i="11"/>
  <c r="G12" i="11"/>
  <c r="G13" i="11"/>
  <c r="G14" i="11"/>
  <c r="G15" i="11"/>
  <c r="G16" i="11"/>
  <c r="F16" i="11"/>
  <c r="F15" i="11"/>
  <c r="I21" i="11"/>
  <c r="H21" i="11"/>
  <c r="G21" i="11"/>
  <c r="I6" i="11"/>
  <c r="H6" i="11"/>
  <c r="G6" i="11"/>
  <c r="E31" i="11"/>
  <c r="E16" i="11"/>
  <c r="H6" i="1"/>
  <c r="H7" i="1"/>
  <c r="H8" i="1"/>
  <c r="H5" i="1"/>
  <c r="E8" i="1"/>
  <c r="E7" i="1"/>
  <c r="F7" i="1" s="1"/>
  <c r="G7" i="1" s="1"/>
  <c r="E6" i="1"/>
  <c r="F6" i="1" s="1"/>
  <c r="G6" i="1" s="1"/>
  <c r="E5" i="1"/>
  <c r="F5" i="1" s="1"/>
  <c r="G5" i="1" s="1"/>
  <c r="D8" i="1"/>
  <c r="D6" i="1"/>
  <c r="H6" i="8"/>
  <c r="H7" i="8"/>
  <c r="H8" i="8"/>
  <c r="H9" i="8"/>
  <c r="H5" i="8"/>
  <c r="E8" i="8"/>
  <c r="E9" i="8" s="1"/>
  <c r="F9" i="8" s="1"/>
  <c r="G9" i="8" s="1"/>
  <c r="E6" i="8"/>
  <c r="F6" i="8" s="1"/>
  <c r="G6" i="8" s="1"/>
  <c r="E5" i="8"/>
  <c r="E7" i="8" s="1"/>
  <c r="F7" i="8" s="1"/>
  <c r="G7" i="8" s="1"/>
  <c r="D9" i="8"/>
  <c r="D7" i="8"/>
  <c r="H6" i="7"/>
  <c r="H7" i="7"/>
  <c r="H8" i="7"/>
  <c r="H9" i="7"/>
  <c r="H10" i="7"/>
  <c r="H11" i="7"/>
  <c r="H12" i="7"/>
  <c r="H5" i="7"/>
  <c r="E12" i="7"/>
  <c r="F12" i="7" s="1"/>
  <c r="G12" i="7" s="1"/>
  <c r="E11" i="7"/>
  <c r="F11" i="7" s="1"/>
  <c r="G11" i="7" s="1"/>
  <c r="E6" i="7"/>
  <c r="F6" i="7" s="1"/>
  <c r="G6" i="7" s="1"/>
  <c r="E7" i="7"/>
  <c r="F7" i="7" s="1"/>
  <c r="G7" i="7" s="1"/>
  <c r="E8" i="7"/>
  <c r="F8" i="7" s="1"/>
  <c r="G8" i="7" s="1"/>
  <c r="E9" i="7"/>
  <c r="F9" i="7" s="1"/>
  <c r="G9" i="7" s="1"/>
  <c r="E5" i="7"/>
  <c r="F5" i="7" s="1"/>
  <c r="G5" i="7" s="1"/>
  <c r="D13" i="7"/>
  <c r="D10" i="7"/>
  <c r="H6" i="6"/>
  <c r="H7" i="6"/>
  <c r="H8" i="6"/>
  <c r="H9" i="6"/>
  <c r="H5" i="6"/>
  <c r="E8" i="6"/>
  <c r="E9" i="6" s="1"/>
  <c r="F9" i="6" s="1"/>
  <c r="G9" i="6" s="1"/>
  <c r="E6" i="6"/>
  <c r="F6" i="6" s="1"/>
  <c r="G6" i="6" s="1"/>
  <c r="E5" i="6"/>
  <c r="E7" i="6" s="1"/>
  <c r="F7" i="6" s="1"/>
  <c r="G7" i="6" s="1"/>
  <c r="D9" i="6"/>
  <c r="D7" i="6"/>
  <c r="E19" i="5"/>
  <c r="F19" i="5" s="1"/>
  <c r="E20" i="5"/>
  <c r="F20" i="5" s="1"/>
  <c r="E21" i="5"/>
  <c r="F21" i="5" s="1"/>
  <c r="E22" i="5"/>
  <c r="F22" i="5" s="1"/>
  <c r="E23" i="5"/>
  <c r="F23" i="5" s="1"/>
  <c r="E18" i="5"/>
  <c r="F18" i="5" s="1"/>
  <c r="E6" i="5"/>
  <c r="F6" i="5" s="1"/>
  <c r="G6" i="5" s="1"/>
  <c r="H6" i="5" s="1"/>
  <c r="E7" i="5"/>
  <c r="F7" i="5" s="1"/>
  <c r="G7" i="5" s="1"/>
  <c r="H7" i="5" s="1"/>
  <c r="E8" i="5"/>
  <c r="F8" i="5" s="1"/>
  <c r="G8" i="5" s="1"/>
  <c r="H8" i="5" s="1"/>
  <c r="E9" i="5"/>
  <c r="F9" i="5" s="1"/>
  <c r="G9" i="5" s="1"/>
  <c r="H9" i="5" s="1"/>
  <c r="E10" i="5"/>
  <c r="F10" i="5" s="1"/>
  <c r="G10" i="5" s="1"/>
  <c r="H10" i="5" s="1"/>
  <c r="E11" i="5"/>
  <c r="F11" i="5" s="1"/>
  <c r="G11" i="5" s="1"/>
  <c r="H11" i="5" s="1"/>
  <c r="E12" i="5"/>
  <c r="F12" i="5" s="1"/>
  <c r="G12" i="5" s="1"/>
  <c r="H12" i="5" s="1"/>
  <c r="E13" i="5"/>
  <c r="F13" i="5" s="1"/>
  <c r="G13" i="5" s="1"/>
  <c r="H13" i="5" s="1"/>
  <c r="E14" i="5"/>
  <c r="F14" i="5" s="1"/>
  <c r="G14" i="5" s="1"/>
  <c r="H14" i="5" s="1"/>
  <c r="E15" i="5"/>
  <c r="F15" i="5" s="1"/>
  <c r="G15" i="5" s="1"/>
  <c r="H15" i="5" s="1"/>
  <c r="E16" i="5"/>
  <c r="F16" i="5" s="1"/>
  <c r="G16" i="5" s="1"/>
  <c r="H16" i="5" s="1"/>
  <c r="E5" i="5"/>
  <c r="F5" i="5" s="1"/>
  <c r="G5" i="5" s="1"/>
  <c r="H5" i="5" s="1"/>
  <c r="D24" i="5"/>
  <c r="D17" i="5"/>
  <c r="H6" i="4"/>
  <c r="E8" i="4"/>
  <c r="F8" i="4" s="1"/>
  <c r="G8" i="4" s="1"/>
  <c r="H8" i="4" s="1"/>
  <c r="E6" i="4"/>
  <c r="F6" i="4" s="1"/>
  <c r="G6" i="4" s="1"/>
  <c r="E5" i="4"/>
  <c r="E7" i="4" s="1"/>
  <c r="F7" i="4" s="1"/>
  <c r="G7" i="4" s="1"/>
  <c r="H7" i="4" s="1"/>
  <c r="D9" i="4"/>
  <c r="D7" i="4"/>
  <c r="E10" i="3"/>
  <c r="F10" i="3" s="1"/>
  <c r="E11" i="3"/>
  <c r="F11" i="3" s="1"/>
  <c r="E12" i="3"/>
  <c r="F12" i="3" s="1"/>
  <c r="E9" i="3"/>
  <c r="E13" i="3" s="1"/>
  <c r="F13" i="3" s="1"/>
  <c r="E6" i="3"/>
  <c r="F6" i="3" s="1"/>
  <c r="E7" i="3"/>
  <c r="F7" i="3" s="1"/>
  <c r="E5" i="3"/>
  <c r="F5" i="3" s="1"/>
  <c r="D13" i="3"/>
  <c r="D8" i="3"/>
  <c r="F5" i="8" l="1"/>
  <c r="G5" i="8" s="1"/>
  <c r="F8" i="8"/>
  <c r="G8" i="8" s="1"/>
  <c r="E13" i="7"/>
  <c r="E10" i="7"/>
  <c r="F10" i="7" s="1"/>
  <c r="G10" i="7" s="1"/>
  <c r="F5" i="6"/>
  <c r="G5" i="6" s="1"/>
  <c r="F8" i="6"/>
  <c r="G8" i="6" s="1"/>
  <c r="E24" i="5"/>
  <c r="F24" i="5" s="1"/>
  <c r="E17" i="5"/>
  <c r="F17" i="5" s="1"/>
  <c r="G17" i="5" s="1"/>
  <c r="H17" i="5" s="1"/>
  <c r="F5" i="4"/>
  <c r="G5" i="4" s="1"/>
  <c r="H5" i="4" s="1"/>
  <c r="E9" i="4"/>
  <c r="F9" i="4" s="1"/>
  <c r="E8" i="3"/>
  <c r="F8" i="3" s="1"/>
  <c r="F9" i="3"/>
  <c r="E11" i="9"/>
  <c r="F11" i="9" s="1"/>
  <c r="E12" i="9"/>
  <c r="F12" i="9" s="1"/>
  <c r="E10" i="9"/>
  <c r="E13" i="9" s="1"/>
  <c r="D13" i="9"/>
  <c r="E6" i="9"/>
  <c r="F6" i="9" s="1"/>
  <c r="G6" i="9" s="1"/>
  <c r="H6" i="9" s="1"/>
  <c r="E7" i="9"/>
  <c r="F7" i="9" s="1"/>
  <c r="G7" i="9" s="1"/>
  <c r="H7" i="9" s="1"/>
  <c r="E8" i="9"/>
  <c r="F8" i="9" s="1"/>
  <c r="G8" i="9" s="1"/>
  <c r="H8" i="9" s="1"/>
  <c r="E5" i="9"/>
  <c r="F5" i="9" s="1"/>
  <c r="G5" i="9" s="1"/>
  <c r="H5" i="9" s="1"/>
  <c r="D9" i="9"/>
  <c r="E13" i="10"/>
  <c r="F13" i="10" s="1"/>
  <c r="G13" i="10" s="1"/>
  <c r="H13" i="10" s="1"/>
  <c r="E14" i="10"/>
  <c r="F14" i="10" s="1"/>
  <c r="G14" i="10" s="1"/>
  <c r="H14" i="10" s="1"/>
  <c r="E15" i="10"/>
  <c r="F15" i="10" s="1"/>
  <c r="E12" i="10"/>
  <c r="F12" i="10" s="1"/>
  <c r="G12" i="10" s="1"/>
  <c r="H12" i="10" s="1"/>
  <c r="E6" i="10"/>
  <c r="F6" i="10" s="1"/>
  <c r="G6" i="10" s="1"/>
  <c r="H6" i="10" s="1"/>
  <c r="E7" i="10"/>
  <c r="F7" i="10" s="1"/>
  <c r="G7" i="10" s="1"/>
  <c r="H7" i="10" s="1"/>
  <c r="E8" i="10"/>
  <c r="F8" i="10" s="1"/>
  <c r="G8" i="10" s="1"/>
  <c r="H8" i="10" s="1"/>
  <c r="E9" i="10"/>
  <c r="F9" i="10" s="1"/>
  <c r="G9" i="10" s="1"/>
  <c r="H9" i="10" s="1"/>
  <c r="E10" i="10"/>
  <c r="F10" i="10" s="1"/>
  <c r="G10" i="10" s="1"/>
  <c r="H10" i="10" s="1"/>
  <c r="E5" i="10"/>
  <c r="F5" i="10" s="1"/>
  <c r="G5" i="10" s="1"/>
  <c r="H5" i="10" s="1"/>
  <c r="D16" i="10"/>
  <c r="D11" i="10"/>
  <c r="E9" i="9" l="1"/>
  <c r="F10" i="9"/>
  <c r="G15" i="10"/>
  <c r="H15" i="10" s="1"/>
  <c r="F16" i="10"/>
  <c r="E16" i="10"/>
  <c r="E11" i="10"/>
  <c r="D31" i="11"/>
  <c r="D16" i="11"/>
  <c r="C8" i="1"/>
  <c r="C6" i="1"/>
  <c r="C7" i="8"/>
  <c r="C9" i="8"/>
  <c r="C13" i="7"/>
  <c r="C10" i="7"/>
  <c r="C9" i="6"/>
  <c r="C7" i="6"/>
  <c r="C17" i="5"/>
  <c r="C24" i="5"/>
  <c r="C9" i="4"/>
  <c r="C7" i="4"/>
  <c r="C13" i="3"/>
  <c r="C8" i="3"/>
  <c r="C9" i="9"/>
  <c r="C11" i="10"/>
  <c r="C16" i="10"/>
  <c r="G16" i="10" s="1"/>
  <c r="H16" i="10" s="1"/>
  <c r="C13" i="9"/>
  <c r="G9" i="3"/>
  <c r="H9" i="3" s="1"/>
  <c r="G10" i="3"/>
  <c r="H10" i="3" s="1"/>
  <c r="G11" i="3"/>
  <c r="H11" i="3" s="1"/>
  <c r="G12" i="3"/>
  <c r="H12" i="3" s="1"/>
  <c r="G10" i="9"/>
  <c r="G11" i="9"/>
  <c r="H11" i="9" s="1"/>
  <c r="G12" i="9"/>
  <c r="H12" i="9" s="1"/>
  <c r="G19" i="5"/>
  <c r="H19" i="5" s="1"/>
  <c r="G20" i="5"/>
  <c r="H20" i="5" s="1"/>
  <c r="G21" i="5"/>
  <c r="H21" i="5" s="1"/>
  <c r="G22" i="5"/>
  <c r="H22" i="5" s="1"/>
  <c r="G23" i="5"/>
  <c r="H23" i="5" s="1"/>
  <c r="G18" i="5"/>
  <c r="H18" i="5" s="1"/>
  <c r="H13" i="7"/>
  <c r="G7" i="3"/>
  <c r="H7" i="3" s="1"/>
  <c r="G6" i="3"/>
  <c r="H6" i="3" s="1"/>
  <c r="G5" i="3"/>
  <c r="H5" i="3" s="1"/>
  <c r="F13" i="7" l="1"/>
  <c r="G13" i="7" s="1"/>
  <c r="H24" i="5"/>
  <c r="G24" i="5"/>
  <c r="G9" i="4"/>
  <c r="H9" i="4" s="1"/>
  <c r="G8" i="3"/>
  <c r="H8" i="3" s="1"/>
  <c r="G13" i="3"/>
  <c r="H13" i="3" s="1"/>
  <c r="G13" i="9"/>
  <c r="H13" i="9" s="1"/>
  <c r="H10" i="9"/>
  <c r="G9" i="9"/>
  <c r="H9" i="9" s="1"/>
  <c r="F13" i="9"/>
  <c r="F9" i="9"/>
  <c r="F11" i="10"/>
  <c r="G11" i="10"/>
  <c r="H11" i="10" s="1"/>
  <c r="F8" i="1"/>
  <c r="G8" i="1" s="1"/>
</calcChain>
</file>

<file path=xl/sharedStrings.xml><?xml version="1.0" encoding="utf-8"?>
<sst xmlns="http://schemas.openxmlformats.org/spreadsheetml/2006/main" count="320" uniqueCount="159">
  <si>
    <t>Khoa</t>
  </si>
  <si>
    <t>Khóa</t>
  </si>
  <si>
    <t>18C1</t>
  </si>
  <si>
    <t>17T4</t>
  </si>
  <si>
    <t>Ngành</t>
  </si>
  <si>
    <t>17T4-CCK1
17T4-CKL</t>
  </si>
  <si>
    <t>17T4-CNL</t>
  </si>
  <si>
    <t>17T4-LĐL</t>
  </si>
  <si>
    <t>17T4-CNO</t>
  </si>
  <si>
    <t>17T4-ĐCN</t>
  </si>
  <si>
    <t>17T4-CNM1</t>
  </si>
  <si>
    <t>18T4-ĐĐT1</t>
  </si>
  <si>
    <t>18T4-CĐT1</t>
  </si>
  <si>
    <t>18T4-KML1</t>
  </si>
  <si>
    <t>18T4-VSL</t>
  </si>
  <si>
    <t>18T4</t>
  </si>
  <si>
    <t>18T4-CCK1</t>
  </si>
  <si>
    <t>18T4-CKC1</t>
  </si>
  <si>
    <t>18T4-CNO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</si>
  <si>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</si>
  <si>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</si>
  <si>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</si>
  <si>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</si>
  <si>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</si>
  <si>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</si>
  <si>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</si>
  <si>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</si>
  <si>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</si>
  <si>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</si>
  <si>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Số phòng học 
cần có</t>
  </si>
  <si>
    <t>Ghi chú</t>
  </si>
  <si>
    <t>18C1-QTM1</t>
  </si>
  <si>
    <t>18C1-THU1</t>
  </si>
  <si>
    <t>18C1-TKĐ1</t>
  </si>
  <si>
    <t>18C1-TMĐ1</t>
  </si>
  <si>
    <t>TKB xếp 60 tiết/phòng/tuần</t>
  </si>
  <si>
    <t>18C1-NNA</t>
  </si>
  <si>
    <t>18C1-KXD</t>
  </si>
  <si>
    <t>18C1-CNO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</si>
  <si>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</si>
  <si>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</si>
  <si>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</si>
  <si>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</si>
  <si>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</si>
  <si>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</si>
  <si>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</si>
  <si>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</si>
  <si>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</si>
  <si>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</si>
  <si>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</si>
  <si>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</si>
  <si>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1 phòng</t>
  </si>
  <si>
    <t>4 phòng</t>
  </si>
  <si>
    <t>18C1-CNM</t>
  </si>
  <si>
    <t>18T4-NNA</t>
  </si>
  <si>
    <t>PHÂN BỔ PHÒNG HỌC HỌC KỲ 1 NĂM HỌC 2019 - 2020 CỦA KHOA CƠ KHÍ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</si>
  <si>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</si>
  <si>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</si>
  <si>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</si>
  <si>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</si>
  <si>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</si>
  <si>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</si>
  <si>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</si>
  <si>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</si>
  <si>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</si>
  <si>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</si>
  <si>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</si>
  <si>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</si>
  <si>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</si>
  <si>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</si>
  <si>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</si>
  <si>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</si>
  <si>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số lớp</t>
  </si>
  <si>
    <t>19C1</t>
  </si>
  <si>
    <t>13 phòng</t>
  </si>
  <si>
    <t>11 phòng</t>
  </si>
  <si>
    <t>32 phòng</t>
  </si>
  <si>
    <t xml:space="preserve">DỰ KIẾN PHÒNG HỌC HỌC KỲ 1 NĂM HỌC 2019 - 2020 </t>
  </si>
  <si>
    <t>DỰ KIẾN PHÒNG HỌC HỌC KỲ 1 NĂM HỌC 2019 - 2020 CỦA KHOA ĐIỆN - ĐIỆN TỬ</t>
  </si>
  <si>
    <t>17T4-ĐĐT1</t>
  </si>
  <si>
    <t>17T4-ĐTC1</t>
  </si>
  <si>
    <t>18T4-ĐCN</t>
  </si>
  <si>
    <t>18C1-CĐT</t>
  </si>
  <si>
    <t>18C1-ĐCN</t>
  </si>
  <si>
    <t>18C1-ĐĐT</t>
  </si>
  <si>
    <t>Số tín chỉ LT/
HKI/lớp</t>
  </si>
  <si>
    <t>Tổng số tín chỉ LT/HKI</t>
  </si>
  <si>
    <t>Tổng số tiết       LT/HKI</t>
  </si>
  <si>
    <t>Tổng số tiết LT/tuần</t>
  </si>
  <si>
    <t>Tổng số tiết
 LT/tuần</t>
  </si>
  <si>
    <t xml:space="preserve">
Tổng          số lớp
</t>
  </si>
  <si>
    <t>18C1-TĐH</t>
  </si>
  <si>
    <t>Kế hoạch
học kỳ 5</t>
  </si>
  <si>
    <t>Kế hoạch
học kỳ 3</t>
  </si>
  <si>
    <t>DỰ KIẾN PHÒNG HỌC HỌC KỲ 1 NĂM HỌC 2019 - 2020 CỦA KHOA NHIỆT - LẠNH</t>
  </si>
  <si>
    <t xml:space="preserve">
Tổng
 số lớp
</t>
  </si>
  <si>
    <t>Tổng số tiết LT/ HKI</t>
  </si>
  <si>
    <t>Số phòng
 học cần có</t>
  </si>
  <si>
    <t xml:space="preserve">
Tổng 
số lớp
</t>
  </si>
  <si>
    <t>Tổng số tín chỉ
 LT/HKI</t>
  </si>
  <si>
    <t>Tổng số tiết
LT/HKI</t>
  </si>
  <si>
    <t>Tổng số tiết
LT/Tuần</t>
  </si>
  <si>
    <t>DỰ KIẾN PHÒNG HỌC HỌC KỲ 1 NĂM HỌC 2019 - 2020 CỦA KHOA ĐỘNG LỰC</t>
  </si>
  <si>
    <t>Số tín chỉ LT/ HKI/lớp</t>
  </si>
  <si>
    <t>Tổng 
số lớp</t>
  </si>
  <si>
    <t>Tổng số tín chỉ LT/ HKI</t>
  </si>
  <si>
    <t>Số tín chỉ LT/HKI/lớp</t>
  </si>
  <si>
    <t>18T4-CMT</t>
  </si>
  <si>
    <t>18T4-THU</t>
  </si>
  <si>
    <t>Tổng số tiết LT/HKI</t>
  </si>
  <si>
    <t>18C1-CMT</t>
  </si>
  <si>
    <t>18C1-LTM</t>
  </si>
  <si>
    <t>17T4-CMT1</t>
  </si>
  <si>
    <t>17T4-LTM1</t>
  </si>
  <si>
    <t>17T4-QTM1</t>
  </si>
  <si>
    <t>17T4-THU1</t>
  </si>
  <si>
    <t>17T4-TKW1</t>
  </si>
  <si>
    <t>Số tín chỉ          LT/HKI/lớp</t>
  </si>
  <si>
    <t>Tổng số tín chỉ   LT/HKI</t>
  </si>
  <si>
    <t>Số tín chỉ        LT/HKI/lớp</t>
  </si>
  <si>
    <t>Tổng     số lớp</t>
  </si>
  <si>
    <t>17T4-KTD1</t>
  </si>
  <si>
    <t>17T4-QTD1</t>
  </si>
  <si>
    <t>18C1-KTD</t>
  </si>
  <si>
    <t>18C1-QTD</t>
  </si>
  <si>
    <t>Tổng số tín chỉ  LT/HKI</t>
  </si>
  <si>
    <t>Số tín chỉ      LT/HKI/lớp</t>
  </si>
  <si>
    <t>Tổng số tín chỉ    LT/HKI</t>
  </si>
  <si>
    <t>Tổng số tiết     LT/HKI</t>
  </si>
  <si>
    <t>17T4-NNA1</t>
  </si>
  <si>
    <t>DỰ KIẾN PHÒNG HỌC HỌC KỲ 1 NĂM HỌC 2019 - 2020 CỦA KHOA KHCB (Ngành Tiếng Anh)</t>
  </si>
  <si>
    <t>DỰ KIẾN PHÒNG HỌC HỌC KỲ 1 NĂM HỌC 2019 - 2020 CỦA KHOA XÂY DỰNG</t>
  </si>
  <si>
    <t>Tổng cộng 18T4</t>
  </si>
  <si>
    <t>Tổng số tiết          LT/HKI</t>
  </si>
  <si>
    <t>DỰ KIẾN PHÒNG HỌC HỌC KỲ 1 NĂM HỌC 2019 - 2020 CỦA KHOA CNTT</t>
  </si>
  <si>
    <t>DỰ KIẾN PHÒNG HỌC HỌC KỲ 1 NĂM HỌC 2019 - 2020 CỦA KHOA MAY -THỜI TRANG</t>
  </si>
  <si>
    <t>DỰ KIẾN PHÒNG HỌC HỌC KỲ 1 NĂM HỌC 2019 - 2020 CỦA KHOA KINH TẾ</t>
  </si>
  <si>
    <t>Số tín chỉ          LT/HKI</t>
  </si>
  <si>
    <t>Tổng số tín chỉ          LT/HKI</t>
  </si>
  <si>
    <t>31 phòng</t>
  </si>
  <si>
    <t>Ghi chú:</t>
  </si>
  <si>
    <t xml:space="preserve">   - TKB xếp 60 tiết/phòng/tuần</t>
  </si>
  <si>
    <t xml:space="preserve">     Ghi chú:</t>
  </si>
  <si>
    <r>
      <t xml:space="preserve">   </t>
    </r>
    <r>
      <rPr>
        <sz val="11"/>
        <color theme="1"/>
        <rFont val="Times New Roman"/>
        <family val="1"/>
      </rPr>
      <t>-  01 học kỳ có 15 tuần thực học</t>
    </r>
  </si>
  <si>
    <t>Thành phố Hồ Chí Minh, ngày 22 tháng 4 năm 2019</t>
  </si>
  <si>
    <t>PHÒNG TUYỂN SINH - ĐÀO TẠO</t>
  </si>
  <si>
    <t>Tổng số phòng lý thuyết hiện nay:</t>
  </si>
  <si>
    <t>Khu C</t>
  </si>
  <si>
    <t>Khu H</t>
  </si>
  <si>
    <t>Khu I</t>
  </si>
  <si>
    <t>Khu E</t>
  </si>
  <si>
    <t>Khu F</t>
  </si>
  <si>
    <r>
      <rPr>
        <b/>
        <sz val="11"/>
        <color theme="1"/>
        <rFont val="Times New Roman"/>
        <family val="1"/>
      </rPr>
      <t>Kết luận:</t>
    </r>
    <r>
      <rPr>
        <sz val="11"/>
        <color theme="1"/>
        <rFont val="Times New Roman"/>
        <family val="1"/>
      </rPr>
      <t xml:space="preserve">   Học kỳ 1/2019-2020 đủ phòng học</t>
    </r>
  </si>
  <si>
    <t xml:space="preserve">  2 phòng + 1 giảng đường</t>
  </si>
  <si>
    <t xml:space="preserve">  6 phòng + 2 giảng đường</t>
  </si>
  <si>
    <t xml:space="preserve">      22 phòng LT</t>
  </si>
  <si>
    <t xml:space="preserve">      28 phòng LT</t>
  </si>
  <si>
    <t xml:space="preserve">      06 phòng LT</t>
  </si>
  <si>
    <t xml:space="preserve">              Đối với hệ Trung cấp cần 32 phòng, nhưng khu H chỉ có 22 phòng nên phải sử dụng thêm phòng khu I và khu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</si>
</sst>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8" fillId="0" borderId="0" xfId="0" applyFont="1" applyBorder="1"/>
    <xf numFmtId="0" fontId="1" fillId="0" borderId="0" xfId="0" applyFont="1" applyBorder="1"/>
    <xf numFmtId="0" fontId="11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4" fillId="3" borderId="17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/>
    <xf numFmtId="0" fontId="14" fillId="0" borderId="8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7" fillId="3" borderId="1" xfId="0" applyFont="1" applyFill="1" applyBorder="1" applyAlignment="1">
      <alignment horizontal="center" vertical="center"/>
    </xf>
    <xf numFmtId="0" fontId="7" fillId="0" borderId="0" xfId="0" applyFo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left"/>
    </xf>
    <xf numFmtId="164" fontId="16" fillId="3" borderId="1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1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27" workbookViewId="0">
      <selection activeCell="A41" sqref="A41"/>
    </sheetView>
  </sheetViews>
  <sheetFormatPr defaultRowHeight="15.75" x14ac:dyDescent="0.25"/>
  <cols>
    <col min="1" max="1" width="16.5703125" style="1" customWidth="1"/>
    <col min="2" max="2" width="10.28515625" style="9" customWidth="1"/>
    <col min="3" max="3" width="5.7109375" style="1" customWidth="1"/>
    <col min="4" max="4" width="15.140625" style="12" customWidth="1"/>
    <col min="5" max="5" width="9.42578125" style="12" customWidth="1"/>
    <col min="6" max="6" width="18.7109375" style="12" customWidth="1"/>
    <col min="7" max="7" width="18.7109375" style="128" customWidth="1"/>
    <col min="8" max="8" width="14.28515625" style="128" customWidth="1"/>
    <col min="9" max="9" width="15.7109375" style="128" customWidth="1"/>
    <col min="10" max="10" width="13" style="27" customWidth="1"/>
    <col min="11" max="16384" width="9.140625" style="1"/>
  </cols>
  <sheetData>
    <row r="1" spans="1:10" ht="5.25" customHeight="1" x14ac:dyDescent="0.25"/>
    <row r="2" spans="1:10" ht="24" customHeight="1" x14ac:dyDescent="0.3">
      <c r="B2" s="48" t="s">
        <v>77</v>
      </c>
      <c r="C2" s="48"/>
      <c r="D2" s="48"/>
      <c r="E2" s="48"/>
      <c r="F2" s="48"/>
      <c r="G2" s="48"/>
      <c r="H2" s="48"/>
      <c r="I2" s="48"/>
      <c r="J2" s="48"/>
    </row>
    <row r="3" spans="1:10" ht="24.75" customHeight="1" x14ac:dyDescent="0.3">
      <c r="A3" s="49" t="s">
        <v>59</v>
      </c>
      <c r="B3" s="49"/>
    </row>
    <row r="4" spans="1:10" ht="5.25" customHeight="1" x14ac:dyDescent="0.25"/>
    <row r="5" spans="1:10" s="80" customFormat="1" ht="36" customHeight="1" x14ac:dyDescent="0.25">
      <c r="A5" s="42" t="s">
        <v>0</v>
      </c>
      <c r="B5" s="104" t="s">
        <v>1</v>
      </c>
      <c r="C5" s="105"/>
      <c r="D5" s="36" t="s">
        <v>137</v>
      </c>
      <c r="E5" s="36" t="s">
        <v>120</v>
      </c>
      <c r="F5" s="36" t="s">
        <v>138</v>
      </c>
      <c r="G5" s="129" t="s">
        <v>128</v>
      </c>
      <c r="H5" s="129" t="s">
        <v>88</v>
      </c>
      <c r="I5" s="129" t="s">
        <v>29</v>
      </c>
      <c r="J5" s="106" t="s">
        <v>30</v>
      </c>
    </row>
    <row r="6" spans="1:10" s="111" customFormat="1" ht="20.25" customHeight="1" x14ac:dyDescent="0.25">
      <c r="A6" s="107" t="s">
        <v>56</v>
      </c>
      <c r="B6" s="108" t="s">
        <v>57</v>
      </c>
      <c r="C6" s="108"/>
      <c r="D6" s="109">
        <v>117</v>
      </c>
      <c r="E6" s="109">
        <v>8</v>
      </c>
      <c r="F6" s="110">
        <v>156</v>
      </c>
      <c r="G6" s="130">
        <f>F6*15</f>
        <v>2340</v>
      </c>
      <c r="H6" s="130">
        <f>G6/15</f>
        <v>156</v>
      </c>
      <c r="I6" s="131">
        <f>H6/60</f>
        <v>2.6</v>
      </c>
      <c r="J6" s="32" t="s">
        <v>47</v>
      </c>
    </row>
    <row r="7" spans="1:10" s="111" customFormat="1" ht="20.25" customHeight="1" x14ac:dyDescent="0.25">
      <c r="A7" s="107" t="s">
        <v>61</v>
      </c>
      <c r="B7" s="108" t="s">
        <v>57</v>
      </c>
      <c r="C7" s="108"/>
      <c r="D7" s="109">
        <v>81</v>
      </c>
      <c r="E7" s="109">
        <v>6</v>
      </c>
      <c r="F7" s="110">
        <v>121</v>
      </c>
      <c r="G7" s="130">
        <f t="shared" ref="G7:G16" si="0">F7*15</f>
        <v>1815</v>
      </c>
      <c r="H7" s="130">
        <f t="shared" ref="H7:H16" si="1">G7/15</f>
        <v>121</v>
      </c>
      <c r="I7" s="131">
        <f t="shared" ref="I7:I16" si="2">H7/60</f>
        <v>2.0166666666666666</v>
      </c>
      <c r="J7" s="32" t="s">
        <v>50</v>
      </c>
    </row>
    <row r="8" spans="1:10" s="111" customFormat="1" ht="20.25" customHeight="1" x14ac:dyDescent="0.25">
      <c r="A8" s="107" t="s">
        <v>62</v>
      </c>
      <c r="B8" s="108" t="s">
        <v>57</v>
      </c>
      <c r="C8" s="108"/>
      <c r="D8" s="109">
        <v>64</v>
      </c>
      <c r="E8" s="109">
        <v>6</v>
      </c>
      <c r="F8" s="110">
        <v>129</v>
      </c>
      <c r="G8" s="130">
        <f t="shared" si="0"/>
        <v>1935</v>
      </c>
      <c r="H8" s="130">
        <f t="shared" si="1"/>
        <v>129</v>
      </c>
      <c r="I8" s="131">
        <f t="shared" si="2"/>
        <v>2.15</v>
      </c>
      <c r="J8" s="32" t="s">
        <v>50</v>
      </c>
    </row>
    <row r="9" spans="1:10" s="111" customFormat="1" ht="20.25" customHeight="1" x14ac:dyDescent="0.25">
      <c r="A9" s="107" t="s">
        <v>63</v>
      </c>
      <c r="B9" s="108" t="s">
        <v>57</v>
      </c>
      <c r="C9" s="108"/>
      <c r="D9" s="31">
        <v>41</v>
      </c>
      <c r="E9" s="31">
        <v>10</v>
      </c>
      <c r="F9" s="101">
        <v>208</v>
      </c>
      <c r="G9" s="130">
        <f t="shared" si="0"/>
        <v>3120</v>
      </c>
      <c r="H9" s="130">
        <f t="shared" si="1"/>
        <v>208</v>
      </c>
      <c r="I9" s="131">
        <f t="shared" si="2"/>
        <v>3.4666666666666668</v>
      </c>
      <c r="J9" s="31" t="s">
        <v>52</v>
      </c>
    </row>
    <row r="10" spans="1:10" s="112" customFormat="1" ht="20.25" customHeight="1" x14ac:dyDescent="0.25">
      <c r="A10" s="107" t="s">
        <v>64</v>
      </c>
      <c r="B10" s="108" t="s">
        <v>57</v>
      </c>
      <c r="C10" s="108"/>
      <c r="D10" s="31">
        <v>177</v>
      </c>
      <c r="E10" s="31">
        <v>16</v>
      </c>
      <c r="F10" s="101">
        <v>241</v>
      </c>
      <c r="G10" s="130">
        <f t="shared" si="0"/>
        <v>3615</v>
      </c>
      <c r="H10" s="130">
        <f t="shared" si="1"/>
        <v>241</v>
      </c>
      <c r="I10" s="131">
        <f t="shared" si="2"/>
        <v>4.0166666666666666</v>
      </c>
      <c r="J10" s="31" t="s">
        <v>52</v>
      </c>
    </row>
    <row r="11" spans="1:10" s="112" customFormat="1" ht="20.25" customHeight="1" x14ac:dyDescent="0.25">
      <c r="A11" s="107" t="s">
        <v>65</v>
      </c>
      <c r="B11" s="108" t="s">
        <v>57</v>
      </c>
      <c r="C11" s="108"/>
      <c r="D11" s="31">
        <v>31</v>
      </c>
      <c r="E11" s="31">
        <v>2</v>
      </c>
      <c r="F11" s="101">
        <v>31</v>
      </c>
      <c r="G11" s="130">
        <f t="shared" si="0"/>
        <v>465</v>
      </c>
      <c r="H11" s="130">
        <f t="shared" si="1"/>
        <v>31</v>
      </c>
      <c r="I11" s="131">
        <f t="shared" si="2"/>
        <v>0.51666666666666672</v>
      </c>
      <c r="J11" s="31" t="s">
        <v>51</v>
      </c>
    </row>
    <row r="12" spans="1:10" s="112" customFormat="1" ht="20.25" customHeight="1" x14ac:dyDescent="0.25">
      <c r="A12" s="107" t="s">
        <v>66</v>
      </c>
      <c r="B12" s="108" t="s">
        <v>57</v>
      </c>
      <c r="C12" s="108"/>
      <c r="D12" s="31">
        <v>106</v>
      </c>
      <c r="E12" s="31">
        <v>6</v>
      </c>
      <c r="F12" s="101">
        <v>128</v>
      </c>
      <c r="G12" s="130">
        <f t="shared" si="0"/>
        <v>1920</v>
      </c>
      <c r="H12" s="130">
        <f t="shared" si="1"/>
        <v>128</v>
      </c>
      <c r="I12" s="131">
        <f t="shared" si="2"/>
        <v>2.1333333333333333</v>
      </c>
      <c r="J12" s="31" t="s">
        <v>50</v>
      </c>
    </row>
    <row r="13" spans="1:10" s="112" customFormat="1" ht="20.25" customHeight="1" x14ac:dyDescent="0.25">
      <c r="A13" s="107" t="s">
        <v>68</v>
      </c>
      <c r="B13" s="108" t="s">
        <v>57</v>
      </c>
      <c r="C13" s="108"/>
      <c r="D13" s="31">
        <v>46</v>
      </c>
      <c r="E13" s="31">
        <v>4</v>
      </c>
      <c r="F13" s="101">
        <v>94</v>
      </c>
      <c r="G13" s="130">
        <f t="shared" si="0"/>
        <v>1410</v>
      </c>
      <c r="H13" s="130">
        <f t="shared" si="1"/>
        <v>94</v>
      </c>
      <c r="I13" s="131">
        <f t="shared" si="2"/>
        <v>1.5666666666666667</v>
      </c>
      <c r="J13" s="31" t="s">
        <v>50</v>
      </c>
    </row>
    <row r="14" spans="1:10" s="112" customFormat="1" ht="20.25" customHeight="1" x14ac:dyDescent="0.25">
      <c r="A14" s="107" t="s">
        <v>67</v>
      </c>
      <c r="B14" s="108" t="s">
        <v>15</v>
      </c>
      <c r="C14" s="108"/>
      <c r="D14" s="31">
        <v>24</v>
      </c>
      <c r="E14" s="31">
        <v>1</v>
      </c>
      <c r="F14" s="101">
        <v>24</v>
      </c>
      <c r="G14" s="130">
        <f t="shared" si="0"/>
        <v>360</v>
      </c>
      <c r="H14" s="130">
        <f t="shared" si="1"/>
        <v>24</v>
      </c>
      <c r="I14" s="131">
        <f t="shared" si="2"/>
        <v>0.4</v>
      </c>
      <c r="J14" s="31" t="s">
        <v>51</v>
      </c>
    </row>
    <row r="15" spans="1:10" s="47" customFormat="1" ht="20.25" customHeight="1" x14ac:dyDescent="0.25">
      <c r="A15" s="113" t="s">
        <v>69</v>
      </c>
      <c r="B15" s="104" t="s">
        <v>70</v>
      </c>
      <c r="C15" s="105"/>
      <c r="D15" s="38">
        <v>16</v>
      </c>
      <c r="E15" s="38">
        <v>40</v>
      </c>
      <c r="F15" s="39">
        <f>D15*E15</f>
        <v>640</v>
      </c>
      <c r="G15" s="130">
        <f t="shared" si="0"/>
        <v>9600</v>
      </c>
      <c r="H15" s="130">
        <f t="shared" si="1"/>
        <v>640</v>
      </c>
      <c r="I15" s="131">
        <f t="shared" si="2"/>
        <v>10.666666666666666</v>
      </c>
      <c r="J15" s="38" t="s">
        <v>75</v>
      </c>
    </row>
    <row r="16" spans="1:10" s="118" customFormat="1" ht="21" customHeight="1" x14ac:dyDescent="0.25">
      <c r="A16" s="114" t="s">
        <v>71</v>
      </c>
      <c r="B16" s="115"/>
      <c r="C16" s="116"/>
      <c r="D16" s="117">
        <f>SUM(D6:D15)</f>
        <v>703</v>
      </c>
      <c r="E16" s="117">
        <f t="shared" ref="E16:F16" si="3">SUM(E6:E15)</f>
        <v>99</v>
      </c>
      <c r="F16" s="117">
        <f t="shared" si="3"/>
        <v>1772</v>
      </c>
      <c r="G16" s="117">
        <f t="shared" si="0"/>
        <v>26580</v>
      </c>
      <c r="H16" s="117">
        <f t="shared" si="1"/>
        <v>1772</v>
      </c>
      <c r="I16" s="122">
        <f t="shared" si="2"/>
        <v>29.533333333333335</v>
      </c>
      <c r="J16" s="117" t="s">
        <v>76</v>
      </c>
    </row>
    <row r="17" spans="1:10" ht="5.25" customHeight="1" x14ac:dyDescent="0.25">
      <c r="A17" s="28"/>
      <c r="B17" s="29"/>
      <c r="C17" s="29"/>
      <c r="D17" s="29"/>
      <c r="E17" s="29"/>
      <c r="F17" s="29"/>
      <c r="G17" s="132"/>
      <c r="H17" s="132"/>
      <c r="I17" s="132"/>
      <c r="J17" s="30"/>
    </row>
    <row r="18" spans="1:10" ht="27" customHeight="1" x14ac:dyDescent="0.3">
      <c r="A18" s="49" t="s">
        <v>60</v>
      </c>
      <c r="B18" s="49"/>
      <c r="I18" s="133"/>
    </row>
    <row r="19" spans="1:10" ht="8.25" customHeight="1" x14ac:dyDescent="0.25"/>
    <row r="20" spans="1:10" s="46" customFormat="1" ht="39.75" customHeight="1" x14ac:dyDescent="0.25">
      <c r="A20" s="42" t="s">
        <v>0</v>
      </c>
      <c r="B20" s="104" t="s">
        <v>1</v>
      </c>
      <c r="C20" s="105"/>
      <c r="D20" s="36" t="s">
        <v>137</v>
      </c>
      <c r="E20" s="36" t="s">
        <v>120</v>
      </c>
      <c r="F20" s="36" t="s">
        <v>138</v>
      </c>
      <c r="G20" s="129" t="s">
        <v>128</v>
      </c>
      <c r="H20" s="129" t="s">
        <v>88</v>
      </c>
      <c r="I20" s="129" t="s">
        <v>29</v>
      </c>
      <c r="J20" s="106" t="s">
        <v>30</v>
      </c>
    </row>
    <row r="21" spans="1:10" s="120" customFormat="1" ht="15" customHeight="1" x14ac:dyDescent="0.25">
      <c r="A21" s="107" t="s">
        <v>56</v>
      </c>
      <c r="B21" s="119" t="s">
        <v>58</v>
      </c>
      <c r="C21" s="119"/>
      <c r="D21" s="31">
        <v>55</v>
      </c>
      <c r="E21" s="31">
        <v>11</v>
      </c>
      <c r="F21" s="101">
        <v>149</v>
      </c>
      <c r="G21" s="134">
        <f>F21*15</f>
        <v>2235</v>
      </c>
      <c r="H21" s="134">
        <f>G21/15</f>
        <v>149</v>
      </c>
      <c r="I21" s="135">
        <f>H21/60</f>
        <v>2.4833333333333334</v>
      </c>
      <c r="J21" s="32" t="s">
        <v>47</v>
      </c>
    </row>
    <row r="22" spans="1:10" s="120" customFormat="1" ht="15" customHeight="1" x14ac:dyDescent="0.25">
      <c r="A22" s="107" t="s">
        <v>61</v>
      </c>
      <c r="B22" s="119" t="s">
        <v>58</v>
      </c>
      <c r="C22" s="119"/>
      <c r="D22" s="31">
        <v>31</v>
      </c>
      <c r="E22" s="31">
        <v>6</v>
      </c>
      <c r="F22" s="101">
        <v>61</v>
      </c>
      <c r="G22" s="134">
        <f t="shared" ref="G22:G31" si="4">F22*15</f>
        <v>915</v>
      </c>
      <c r="H22" s="134">
        <f t="shared" ref="H22:H31" si="5">G22/15</f>
        <v>61</v>
      </c>
      <c r="I22" s="135">
        <f t="shared" ref="I22:I31" si="6">H22/60</f>
        <v>1.0166666666666666</v>
      </c>
      <c r="J22" s="32" t="s">
        <v>51</v>
      </c>
    </row>
    <row r="23" spans="1:10" s="120" customFormat="1" ht="15" customHeight="1" x14ac:dyDescent="0.25">
      <c r="A23" s="107" t="s">
        <v>62</v>
      </c>
      <c r="B23" s="119" t="s">
        <v>58</v>
      </c>
      <c r="C23" s="119"/>
      <c r="D23" s="102">
        <v>60</v>
      </c>
      <c r="E23" s="31">
        <v>13</v>
      </c>
      <c r="F23" s="103">
        <v>189</v>
      </c>
      <c r="G23" s="134">
        <f t="shared" si="4"/>
        <v>2835</v>
      </c>
      <c r="H23" s="134">
        <f t="shared" si="5"/>
        <v>189</v>
      </c>
      <c r="I23" s="135">
        <f t="shared" si="6"/>
        <v>3.15</v>
      </c>
      <c r="J23" s="32" t="s">
        <v>47</v>
      </c>
    </row>
    <row r="24" spans="1:10" s="120" customFormat="1" ht="15" customHeight="1" x14ac:dyDescent="0.25">
      <c r="A24" s="107" t="s">
        <v>63</v>
      </c>
      <c r="B24" s="119" t="s">
        <v>58</v>
      </c>
      <c r="C24" s="119"/>
      <c r="D24" s="31">
        <v>16</v>
      </c>
      <c r="E24" s="31">
        <v>19</v>
      </c>
      <c r="F24" s="101">
        <v>304</v>
      </c>
      <c r="G24" s="134">
        <f t="shared" si="4"/>
        <v>4560</v>
      </c>
      <c r="H24" s="134">
        <f t="shared" si="5"/>
        <v>304</v>
      </c>
      <c r="I24" s="135">
        <f t="shared" si="6"/>
        <v>5.0666666666666664</v>
      </c>
      <c r="J24" s="31" t="s">
        <v>46</v>
      </c>
    </row>
    <row r="25" spans="1:10" s="120" customFormat="1" ht="15" customHeight="1" x14ac:dyDescent="0.25">
      <c r="A25" s="121" t="s">
        <v>64</v>
      </c>
      <c r="B25" s="119" t="s">
        <v>58</v>
      </c>
      <c r="C25" s="119"/>
      <c r="D25" s="31">
        <v>20</v>
      </c>
      <c r="E25" s="31">
        <v>8</v>
      </c>
      <c r="F25" s="101">
        <v>26</v>
      </c>
      <c r="G25" s="134">
        <f t="shared" si="4"/>
        <v>390</v>
      </c>
      <c r="H25" s="134">
        <f t="shared" si="5"/>
        <v>26</v>
      </c>
      <c r="I25" s="135">
        <f t="shared" si="6"/>
        <v>0.43333333333333335</v>
      </c>
      <c r="J25" s="31" t="s">
        <v>51</v>
      </c>
    </row>
    <row r="26" spans="1:10" s="120" customFormat="1" ht="15" customHeight="1" x14ac:dyDescent="0.25">
      <c r="A26" s="121" t="s">
        <v>65</v>
      </c>
      <c r="B26" s="119" t="s">
        <v>58</v>
      </c>
      <c r="C26" s="119"/>
      <c r="D26" s="31">
        <v>15</v>
      </c>
      <c r="E26" s="31">
        <v>2</v>
      </c>
      <c r="F26" s="101">
        <v>30</v>
      </c>
      <c r="G26" s="134">
        <f t="shared" si="4"/>
        <v>450</v>
      </c>
      <c r="H26" s="134">
        <f t="shared" si="5"/>
        <v>30</v>
      </c>
      <c r="I26" s="135">
        <f t="shared" si="6"/>
        <v>0.5</v>
      </c>
      <c r="J26" s="31" t="s">
        <v>51</v>
      </c>
    </row>
    <row r="27" spans="1:10" s="98" customFormat="1" ht="15" customHeight="1" x14ac:dyDescent="0.25">
      <c r="A27" s="121" t="s">
        <v>66</v>
      </c>
      <c r="B27" s="119" t="s">
        <v>58</v>
      </c>
      <c r="C27" s="119"/>
      <c r="D27" s="31">
        <v>45</v>
      </c>
      <c r="E27" s="31">
        <v>4</v>
      </c>
      <c r="F27" s="101">
        <v>90</v>
      </c>
      <c r="G27" s="134">
        <f t="shared" si="4"/>
        <v>1350</v>
      </c>
      <c r="H27" s="134">
        <f t="shared" si="5"/>
        <v>90</v>
      </c>
      <c r="I27" s="135">
        <f t="shared" si="6"/>
        <v>1.5</v>
      </c>
      <c r="J27" s="31" t="s">
        <v>50</v>
      </c>
    </row>
    <row r="28" spans="1:10" s="98" customFormat="1" ht="15" customHeight="1" x14ac:dyDescent="0.25">
      <c r="A28" s="121" t="s">
        <v>68</v>
      </c>
      <c r="B28" s="119" t="s">
        <v>58</v>
      </c>
      <c r="C28" s="119"/>
      <c r="D28" s="31">
        <v>18</v>
      </c>
      <c r="E28" s="31">
        <v>2</v>
      </c>
      <c r="F28" s="101">
        <v>36</v>
      </c>
      <c r="G28" s="134">
        <f t="shared" si="4"/>
        <v>540</v>
      </c>
      <c r="H28" s="134">
        <f t="shared" si="5"/>
        <v>36</v>
      </c>
      <c r="I28" s="135">
        <f t="shared" si="6"/>
        <v>0.6</v>
      </c>
      <c r="J28" s="31" t="s">
        <v>51</v>
      </c>
    </row>
    <row r="29" spans="1:10" s="98" customFormat="1" ht="15" customHeight="1" x14ac:dyDescent="0.25">
      <c r="A29" s="121" t="s">
        <v>67</v>
      </c>
      <c r="B29" s="119" t="s">
        <v>58</v>
      </c>
      <c r="C29" s="119"/>
      <c r="D29" s="31">
        <v>25</v>
      </c>
      <c r="E29" s="31">
        <v>1</v>
      </c>
      <c r="F29" s="101">
        <v>25</v>
      </c>
      <c r="G29" s="134">
        <f t="shared" si="4"/>
        <v>375</v>
      </c>
      <c r="H29" s="134">
        <f t="shared" si="5"/>
        <v>25</v>
      </c>
      <c r="I29" s="135">
        <f t="shared" si="6"/>
        <v>0.41666666666666669</v>
      </c>
      <c r="J29" s="31" t="s">
        <v>51</v>
      </c>
    </row>
    <row r="30" spans="1:10" s="98" customFormat="1" ht="18.75" customHeight="1" x14ac:dyDescent="0.25">
      <c r="A30" s="113" t="s">
        <v>69</v>
      </c>
      <c r="B30" s="119" t="s">
        <v>73</v>
      </c>
      <c r="C30" s="119"/>
      <c r="D30" s="31">
        <v>12</v>
      </c>
      <c r="E30" s="38">
        <v>70</v>
      </c>
      <c r="F30" s="101">
        <f>D30*E30</f>
        <v>840</v>
      </c>
      <c r="G30" s="134">
        <f t="shared" si="4"/>
        <v>12600</v>
      </c>
      <c r="H30" s="134">
        <f t="shared" si="5"/>
        <v>840</v>
      </c>
      <c r="I30" s="135">
        <f t="shared" si="6"/>
        <v>14</v>
      </c>
      <c r="J30" s="38" t="s">
        <v>74</v>
      </c>
    </row>
    <row r="31" spans="1:10" s="9" customFormat="1" ht="18.75" x14ac:dyDescent="0.25">
      <c r="A31" s="50" t="s">
        <v>71</v>
      </c>
      <c r="B31" s="51"/>
      <c r="C31" s="52"/>
      <c r="D31" s="23">
        <f>SUM(D21:D30)</f>
        <v>297</v>
      </c>
      <c r="E31" s="23">
        <f t="shared" ref="E31:F31" si="7">SUM(E21:E30)</f>
        <v>136</v>
      </c>
      <c r="F31" s="23">
        <f t="shared" si="7"/>
        <v>1750</v>
      </c>
      <c r="G31" s="41">
        <f t="shared" si="4"/>
        <v>26250</v>
      </c>
      <c r="H31" s="41">
        <f t="shared" si="5"/>
        <v>1750</v>
      </c>
      <c r="I31" s="77">
        <f t="shared" si="6"/>
        <v>29.166666666666668</v>
      </c>
      <c r="J31" s="23" t="s">
        <v>139</v>
      </c>
    </row>
    <row r="32" spans="1:10" x14ac:dyDescent="0.25">
      <c r="I32" s="133"/>
    </row>
    <row r="33" spans="1:8" ht="16.5" x14ac:dyDescent="0.25">
      <c r="F33" s="136"/>
      <c r="G33" s="137" t="s">
        <v>144</v>
      </c>
      <c r="H33" s="137"/>
    </row>
    <row r="34" spans="1:8" ht="16.5" x14ac:dyDescent="0.25">
      <c r="A34" s="125" t="s">
        <v>140</v>
      </c>
      <c r="F34" s="138" t="s">
        <v>145</v>
      </c>
      <c r="G34" s="138"/>
      <c r="H34" s="138"/>
    </row>
    <row r="35" spans="1:8" x14ac:dyDescent="0.25">
      <c r="A35" s="139" t="s">
        <v>146</v>
      </c>
      <c r="B35" s="139"/>
      <c r="C35" s="139"/>
    </row>
    <row r="36" spans="1:8" x14ac:dyDescent="0.25">
      <c r="A36" s="140" t="s">
        <v>147</v>
      </c>
      <c r="B36" s="142" t="s">
        <v>156</v>
      </c>
      <c r="C36" s="142"/>
      <c r="D36" s="142"/>
    </row>
    <row r="37" spans="1:8" x14ac:dyDescent="0.25">
      <c r="A37" s="140" t="s">
        <v>148</v>
      </c>
      <c r="B37" s="142" t="s">
        <v>155</v>
      </c>
      <c r="C37" s="142"/>
      <c r="D37" s="142"/>
    </row>
    <row r="38" spans="1:8" x14ac:dyDescent="0.25">
      <c r="A38" s="140" t="s">
        <v>149</v>
      </c>
      <c r="B38" s="142" t="s">
        <v>157</v>
      </c>
      <c r="C38" s="142"/>
      <c r="D38" s="142"/>
    </row>
    <row r="39" spans="1:8" x14ac:dyDescent="0.25">
      <c r="A39" s="140" t="s">
        <v>150</v>
      </c>
      <c r="B39" s="141" t="s">
        <v>153</v>
      </c>
      <c r="C39" s="141"/>
      <c r="D39" s="141"/>
    </row>
    <row r="40" spans="1:8" x14ac:dyDescent="0.25">
      <c r="A40" s="140" t="s">
        <v>151</v>
      </c>
      <c r="B40" s="141" t="s">
        <v>154</v>
      </c>
      <c r="C40" s="141"/>
      <c r="D40" s="141"/>
    </row>
    <row r="41" spans="1:8" ht="23.25" customHeight="1" x14ac:dyDescent="0.25">
      <c r="A41" s="1" t="s">
        <v>152</v>
      </c>
    </row>
    <row r="42" spans="1:8" ht="48" customHeight="1" x14ac:dyDescent="0.25">
      <c r="A42" s="143" t="s">
        <v>158</v>
      </c>
      <c r="B42" s="142"/>
      <c r="C42" s="142"/>
      <c r="D42" s="142"/>
    </row>
  </sheetData>
  <mergeCells count="35">
    <mergeCell ref="A42:D42"/>
    <mergeCell ref="F34:H34"/>
    <mergeCell ref="A35:C35"/>
    <mergeCell ref="B40:D40"/>
    <mergeCell ref="B39:D39"/>
    <mergeCell ref="B36:D36"/>
    <mergeCell ref="B37:D37"/>
    <mergeCell ref="B38:D38"/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  <mergeCell ref="B22:C22"/>
    <mergeCell ref="B8:C8"/>
    <mergeCell ref="B10:C10"/>
    <mergeCell ref="B11:C11"/>
    <mergeCell ref="B12:C12"/>
    <mergeCell ref="B13:C13"/>
    <mergeCell ref="B14:C14"/>
    <mergeCell ref="B2:J2"/>
    <mergeCell ref="B9:C9"/>
    <mergeCell ref="B6:C6"/>
    <mergeCell ref="B5:C5"/>
    <mergeCell ref="B21:C21"/>
    <mergeCell ref="B20:C20"/>
    <mergeCell ref="A3:B3"/>
    <mergeCell ref="A18:B18"/>
    <mergeCell ref="B7:C7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opLeftCell="A10" workbookViewId="0">
      <selection activeCell="C23" sqref="C23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2" customWidth="1"/>
    <col min="4" max="4" width="10.28515625" style="12" customWidth="1"/>
    <col min="5" max="5" width="16.85546875" style="12" customWidth="1"/>
    <col min="6" max="6" width="16.85546875" style="4" customWidth="1"/>
    <col min="7" max="8" width="14.85546875" style="4" customWidth="1"/>
    <col min="9" max="9" width="15" style="4" customWidth="1"/>
    <col min="10" max="16384" width="9.140625" style="1"/>
  </cols>
  <sheetData>
    <row r="2" spans="1:9" ht="27.75" customHeight="1" x14ac:dyDescent="0.25">
      <c r="A2" s="61" t="s">
        <v>78</v>
      </c>
      <c r="B2" s="61"/>
      <c r="C2" s="61"/>
      <c r="D2" s="61"/>
      <c r="E2" s="61"/>
      <c r="F2" s="61"/>
      <c r="G2" s="61"/>
      <c r="H2" s="61"/>
      <c r="I2" s="61"/>
    </row>
    <row r="3" spans="1:9" ht="10.5" customHeight="1" x14ac:dyDescent="0.25"/>
    <row r="4" spans="1:9" s="3" customFormat="1" ht="52.5" customHeight="1" x14ac:dyDescent="0.25">
      <c r="A4" s="42" t="s">
        <v>1</v>
      </c>
      <c r="B4" s="42" t="s">
        <v>4</v>
      </c>
      <c r="C4" s="36" t="s">
        <v>85</v>
      </c>
      <c r="D4" s="36" t="s">
        <v>90</v>
      </c>
      <c r="E4" s="36" t="s">
        <v>86</v>
      </c>
      <c r="F4" s="36" t="s">
        <v>87</v>
      </c>
      <c r="G4" s="36" t="s">
        <v>89</v>
      </c>
      <c r="H4" s="18" t="s">
        <v>29</v>
      </c>
      <c r="I4" s="6" t="s">
        <v>30</v>
      </c>
    </row>
    <row r="5" spans="1:9" s="2" customFormat="1" ht="16.5" x14ac:dyDescent="0.25">
      <c r="A5" s="62" t="s">
        <v>3</v>
      </c>
      <c r="B5" s="43" t="s">
        <v>79</v>
      </c>
      <c r="C5" s="38">
        <v>18</v>
      </c>
      <c r="D5" s="38">
        <v>1</v>
      </c>
      <c r="E5" s="39">
        <f>C5*D5</f>
        <v>18</v>
      </c>
      <c r="F5" s="38">
        <f>E5*15</f>
        <v>270</v>
      </c>
      <c r="G5" s="38">
        <f>F5/15</f>
        <v>18</v>
      </c>
      <c r="H5" s="33">
        <f>G5/60</f>
        <v>0.3</v>
      </c>
      <c r="I5" s="56" t="s">
        <v>92</v>
      </c>
    </row>
    <row r="6" spans="1:9" s="2" customFormat="1" ht="16.5" x14ac:dyDescent="0.25">
      <c r="A6" s="63"/>
      <c r="B6" s="44" t="s">
        <v>80</v>
      </c>
      <c r="C6" s="38">
        <v>18</v>
      </c>
      <c r="D6" s="38">
        <v>1</v>
      </c>
      <c r="E6" s="39">
        <f t="shared" ref="E6:E10" si="0">C6*D6</f>
        <v>18</v>
      </c>
      <c r="F6" s="38">
        <f t="shared" ref="F6:F10" si="1">E6*15</f>
        <v>270</v>
      </c>
      <c r="G6" s="38">
        <f t="shared" ref="G6:G10" si="2">F6/15</f>
        <v>18</v>
      </c>
      <c r="H6" s="33">
        <f t="shared" ref="H6:H11" si="3">G6/60</f>
        <v>0.3</v>
      </c>
      <c r="I6" s="57"/>
    </row>
    <row r="7" spans="1:9" s="2" customFormat="1" ht="16.5" x14ac:dyDescent="0.25">
      <c r="A7" s="64"/>
      <c r="B7" s="44" t="s">
        <v>9</v>
      </c>
      <c r="C7" s="38">
        <v>19</v>
      </c>
      <c r="D7" s="38">
        <v>2</v>
      </c>
      <c r="E7" s="39">
        <f t="shared" si="0"/>
        <v>38</v>
      </c>
      <c r="F7" s="38">
        <f t="shared" si="1"/>
        <v>570</v>
      </c>
      <c r="G7" s="38">
        <f t="shared" si="2"/>
        <v>38</v>
      </c>
      <c r="H7" s="34">
        <f>G7/60</f>
        <v>0.6333333333333333</v>
      </c>
      <c r="I7" s="58"/>
    </row>
    <row r="8" spans="1:9" s="2" customFormat="1" ht="16.5" x14ac:dyDescent="0.25">
      <c r="A8" s="65" t="s">
        <v>15</v>
      </c>
      <c r="B8" s="13" t="s">
        <v>11</v>
      </c>
      <c r="C8" s="38">
        <v>20</v>
      </c>
      <c r="D8" s="38">
        <v>1</v>
      </c>
      <c r="E8" s="39">
        <f t="shared" si="0"/>
        <v>20</v>
      </c>
      <c r="F8" s="38">
        <f t="shared" si="1"/>
        <v>300</v>
      </c>
      <c r="G8" s="38">
        <f t="shared" si="2"/>
        <v>20</v>
      </c>
      <c r="H8" s="34">
        <f t="shared" si="3"/>
        <v>0.33333333333333331</v>
      </c>
      <c r="I8" s="56" t="s">
        <v>93</v>
      </c>
    </row>
    <row r="9" spans="1:9" s="2" customFormat="1" ht="16.5" x14ac:dyDescent="0.25">
      <c r="A9" s="66"/>
      <c r="B9" s="14" t="s">
        <v>12</v>
      </c>
      <c r="C9" s="38">
        <v>22</v>
      </c>
      <c r="D9" s="38">
        <v>1</v>
      </c>
      <c r="E9" s="39">
        <f t="shared" si="0"/>
        <v>22</v>
      </c>
      <c r="F9" s="38">
        <f t="shared" si="1"/>
        <v>330</v>
      </c>
      <c r="G9" s="38">
        <f t="shared" si="2"/>
        <v>22</v>
      </c>
      <c r="H9" s="34">
        <f t="shared" si="3"/>
        <v>0.36666666666666664</v>
      </c>
      <c r="I9" s="57"/>
    </row>
    <row r="10" spans="1:9" s="2" customFormat="1" ht="16.5" x14ac:dyDescent="0.25">
      <c r="A10" s="67"/>
      <c r="B10" s="13" t="s">
        <v>81</v>
      </c>
      <c r="C10" s="38">
        <v>20</v>
      </c>
      <c r="D10" s="38">
        <v>2</v>
      </c>
      <c r="E10" s="39">
        <f t="shared" si="0"/>
        <v>40</v>
      </c>
      <c r="F10" s="38">
        <f t="shared" si="1"/>
        <v>600</v>
      </c>
      <c r="G10" s="38">
        <f t="shared" si="2"/>
        <v>40</v>
      </c>
      <c r="H10" s="34">
        <f t="shared" si="3"/>
        <v>0.66666666666666663</v>
      </c>
      <c r="I10" s="58"/>
    </row>
    <row r="11" spans="1:9" s="2" customFormat="1" ht="16.5" x14ac:dyDescent="0.25">
      <c r="A11" s="68" t="s">
        <v>49</v>
      </c>
      <c r="B11" s="69"/>
      <c r="C11" s="40">
        <f>SUM(C5:C10)</f>
        <v>117</v>
      </c>
      <c r="D11" s="41">
        <f>SUM(D5:D10)</f>
        <v>8</v>
      </c>
      <c r="E11" s="41">
        <f>SUM(E5:E10)</f>
        <v>156</v>
      </c>
      <c r="F11" s="41">
        <f>SUM(F5:F10)</f>
        <v>2340</v>
      </c>
      <c r="G11" s="41">
        <f>SUM(G5:G10)</f>
        <v>156</v>
      </c>
      <c r="H11" s="35">
        <f t="shared" si="3"/>
        <v>2.6</v>
      </c>
      <c r="I11" s="16" t="s">
        <v>47</v>
      </c>
    </row>
    <row r="12" spans="1:9" s="2" customFormat="1" ht="16.5" x14ac:dyDescent="0.25">
      <c r="A12" s="53" t="s">
        <v>2</v>
      </c>
      <c r="B12" s="45" t="s">
        <v>82</v>
      </c>
      <c r="C12" s="38">
        <v>14</v>
      </c>
      <c r="D12" s="38">
        <v>2</v>
      </c>
      <c r="E12" s="39">
        <f>C12*D12</f>
        <v>28</v>
      </c>
      <c r="F12" s="38">
        <f>E12*15</f>
        <v>420</v>
      </c>
      <c r="G12" s="38">
        <f>F12/15</f>
        <v>28</v>
      </c>
      <c r="H12" s="34">
        <f>G12/60</f>
        <v>0.46666666666666667</v>
      </c>
      <c r="I12" s="56" t="s">
        <v>93</v>
      </c>
    </row>
    <row r="13" spans="1:9" s="2" customFormat="1" ht="16.5" x14ac:dyDescent="0.25">
      <c r="A13" s="54"/>
      <c r="B13" s="45" t="s">
        <v>83</v>
      </c>
      <c r="C13" s="38">
        <v>12</v>
      </c>
      <c r="D13" s="38">
        <v>4</v>
      </c>
      <c r="E13" s="39">
        <f t="shared" ref="E13:E15" si="4">C13*D13</f>
        <v>48</v>
      </c>
      <c r="F13" s="38">
        <f t="shared" ref="F13:F15" si="5">E13*15</f>
        <v>720</v>
      </c>
      <c r="G13" s="38">
        <f t="shared" ref="G13:G15" si="6">F13/15</f>
        <v>48</v>
      </c>
      <c r="H13" s="34">
        <f t="shared" ref="H13:H16" si="7">G13/60</f>
        <v>0.8</v>
      </c>
      <c r="I13" s="57"/>
    </row>
    <row r="14" spans="1:9" ht="16.5" x14ac:dyDescent="0.25">
      <c r="A14" s="54"/>
      <c r="B14" s="45" t="s">
        <v>84</v>
      </c>
      <c r="C14" s="38">
        <v>15</v>
      </c>
      <c r="D14" s="38">
        <v>3</v>
      </c>
      <c r="E14" s="39">
        <f t="shared" si="4"/>
        <v>45</v>
      </c>
      <c r="F14" s="38">
        <f t="shared" si="5"/>
        <v>675</v>
      </c>
      <c r="G14" s="38">
        <f t="shared" si="6"/>
        <v>45</v>
      </c>
      <c r="H14" s="34">
        <f t="shared" si="7"/>
        <v>0.75</v>
      </c>
      <c r="I14" s="57"/>
    </row>
    <row r="15" spans="1:9" ht="16.5" x14ac:dyDescent="0.25">
      <c r="A15" s="55"/>
      <c r="B15" s="45" t="s">
        <v>91</v>
      </c>
      <c r="C15" s="38">
        <v>14</v>
      </c>
      <c r="D15" s="38">
        <v>2</v>
      </c>
      <c r="E15" s="39">
        <f t="shared" si="4"/>
        <v>28</v>
      </c>
      <c r="F15" s="38">
        <f t="shared" si="5"/>
        <v>420</v>
      </c>
      <c r="G15" s="38">
        <f t="shared" si="6"/>
        <v>28</v>
      </c>
      <c r="H15" s="34">
        <f t="shared" si="7"/>
        <v>0.46666666666666667</v>
      </c>
      <c r="I15" s="58"/>
    </row>
    <row r="16" spans="1:9" s="2" customFormat="1" ht="16.5" x14ac:dyDescent="0.25">
      <c r="A16" s="59" t="s">
        <v>48</v>
      </c>
      <c r="B16" s="60"/>
      <c r="C16" s="41">
        <f>SUM(C12:C15)</f>
        <v>55</v>
      </c>
      <c r="D16" s="41">
        <f t="shared" ref="D16:F16" si="8">SUM(D12:D15)</f>
        <v>11</v>
      </c>
      <c r="E16" s="41">
        <f t="shared" si="8"/>
        <v>149</v>
      </c>
      <c r="F16" s="41">
        <f t="shared" si="8"/>
        <v>2235</v>
      </c>
      <c r="G16" s="41">
        <f>F16/15</f>
        <v>149</v>
      </c>
      <c r="H16" s="35">
        <f t="shared" si="7"/>
        <v>2.4833333333333334</v>
      </c>
      <c r="I16" s="16" t="s">
        <v>47</v>
      </c>
    </row>
    <row r="17" spans="1:7" x14ac:dyDescent="0.25">
      <c r="A17" s="46"/>
      <c r="B17" s="46"/>
      <c r="C17" s="47"/>
      <c r="D17" s="47"/>
      <c r="E17" s="47"/>
      <c r="F17" s="47"/>
      <c r="G17" s="47"/>
    </row>
    <row r="18" spans="1:7" x14ac:dyDescent="0.25">
      <c r="A18" s="1" t="s">
        <v>142</v>
      </c>
      <c r="B18" s="126" t="s">
        <v>143</v>
      </c>
      <c r="C18" s="126"/>
      <c r="D18" s="126"/>
    </row>
    <row r="19" spans="1:7" x14ac:dyDescent="0.25">
      <c r="B19" s="127" t="s">
        <v>141</v>
      </c>
      <c r="C19" s="127"/>
      <c r="D19" s="127"/>
    </row>
  </sheetData>
  <mergeCells count="11">
    <mergeCell ref="B18:D18"/>
    <mergeCell ref="B19:D19"/>
    <mergeCell ref="A12:A15"/>
    <mergeCell ref="I12:I15"/>
    <mergeCell ref="A16:B16"/>
    <mergeCell ref="A2:I2"/>
    <mergeCell ref="A5:A7"/>
    <mergeCell ref="I5:I7"/>
    <mergeCell ref="A8:A10"/>
    <mergeCell ref="I8:I10"/>
    <mergeCell ref="A11:B11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workbookViewId="0">
      <selection activeCell="A14" sqref="A14:XFD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2" customWidth="1"/>
    <col min="4" max="4" width="9.7109375" style="12" customWidth="1"/>
    <col min="5" max="5" width="17.140625" style="12" customWidth="1"/>
    <col min="6" max="6" width="14.7109375" style="4" customWidth="1"/>
    <col min="7" max="7" width="14.28515625" style="4" customWidth="1"/>
    <col min="8" max="8" width="15.28515625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61" t="s">
        <v>94</v>
      </c>
      <c r="B2" s="61"/>
      <c r="C2" s="61"/>
      <c r="D2" s="61"/>
      <c r="E2" s="61"/>
      <c r="F2" s="61"/>
      <c r="G2" s="61"/>
      <c r="H2" s="61"/>
      <c r="I2" s="61"/>
    </row>
    <row r="4" spans="1:9" s="3" customFormat="1" ht="47.25" customHeight="1" x14ac:dyDescent="0.25">
      <c r="A4" s="6" t="s">
        <v>1</v>
      </c>
      <c r="B4" s="6" t="s">
        <v>4</v>
      </c>
      <c r="C4" s="36" t="s">
        <v>85</v>
      </c>
      <c r="D4" s="36" t="s">
        <v>95</v>
      </c>
      <c r="E4" s="36" t="s">
        <v>86</v>
      </c>
      <c r="F4" s="18" t="s">
        <v>96</v>
      </c>
      <c r="G4" s="18" t="s">
        <v>88</v>
      </c>
      <c r="H4" s="18" t="s">
        <v>97</v>
      </c>
      <c r="I4" s="6" t="s">
        <v>30</v>
      </c>
    </row>
    <row r="5" spans="1:9" s="2" customFormat="1" ht="16.5" x14ac:dyDescent="0.25">
      <c r="A5" s="74" t="s">
        <v>3</v>
      </c>
      <c r="B5" s="10" t="s">
        <v>6</v>
      </c>
      <c r="C5" s="38">
        <v>19</v>
      </c>
      <c r="D5" s="38">
        <v>1</v>
      </c>
      <c r="E5" s="39">
        <f>C5*D5</f>
        <v>19</v>
      </c>
      <c r="F5" s="8">
        <f>E5*15</f>
        <v>285</v>
      </c>
      <c r="G5" s="8">
        <f>F5/15</f>
        <v>19</v>
      </c>
      <c r="H5" s="34">
        <f>G5/60</f>
        <v>0.31666666666666665</v>
      </c>
      <c r="I5" s="7"/>
    </row>
    <row r="6" spans="1:9" s="2" customFormat="1" ht="16.5" x14ac:dyDescent="0.25">
      <c r="A6" s="75"/>
      <c r="B6" s="10" t="s">
        <v>7</v>
      </c>
      <c r="C6" s="38">
        <v>19</v>
      </c>
      <c r="D6" s="38">
        <v>2</v>
      </c>
      <c r="E6" s="39">
        <f t="shared" ref="E6:E8" si="0">C6*D6</f>
        <v>38</v>
      </c>
      <c r="F6" s="8">
        <f t="shared" ref="F6:F8" si="1">E6*15</f>
        <v>570</v>
      </c>
      <c r="G6" s="8">
        <f t="shared" ref="G6:G8" si="2">F6/15</f>
        <v>38</v>
      </c>
      <c r="H6" s="34">
        <f t="shared" ref="H6:H8" si="3">G6/60</f>
        <v>0.6333333333333333</v>
      </c>
      <c r="I6" s="7"/>
    </row>
    <row r="7" spans="1:9" s="2" customFormat="1" ht="16.5" x14ac:dyDescent="0.25">
      <c r="A7" s="74" t="s">
        <v>15</v>
      </c>
      <c r="B7" s="13" t="s">
        <v>13</v>
      </c>
      <c r="C7" s="38">
        <v>22</v>
      </c>
      <c r="D7" s="38">
        <v>1</v>
      </c>
      <c r="E7" s="39">
        <f t="shared" si="0"/>
        <v>22</v>
      </c>
      <c r="F7" s="8">
        <f t="shared" si="1"/>
        <v>330</v>
      </c>
      <c r="G7" s="8">
        <f t="shared" si="2"/>
        <v>22</v>
      </c>
      <c r="H7" s="34">
        <f t="shared" si="3"/>
        <v>0.36666666666666664</v>
      </c>
      <c r="I7" s="7"/>
    </row>
    <row r="8" spans="1:9" s="2" customFormat="1" ht="16.5" x14ac:dyDescent="0.25">
      <c r="A8" s="75"/>
      <c r="B8" s="13" t="s">
        <v>14</v>
      </c>
      <c r="C8" s="38">
        <v>21</v>
      </c>
      <c r="D8" s="38">
        <v>2</v>
      </c>
      <c r="E8" s="39">
        <f t="shared" si="0"/>
        <v>42</v>
      </c>
      <c r="F8" s="8">
        <f t="shared" si="1"/>
        <v>630</v>
      </c>
      <c r="G8" s="8">
        <f t="shared" si="2"/>
        <v>42</v>
      </c>
      <c r="H8" s="34">
        <f t="shared" si="3"/>
        <v>0.7</v>
      </c>
      <c r="I8" s="7"/>
    </row>
    <row r="9" spans="1:9" s="2" customFormat="1" ht="16.5" x14ac:dyDescent="0.25">
      <c r="A9" s="72" t="s">
        <v>49</v>
      </c>
      <c r="B9" s="73"/>
      <c r="C9" s="40">
        <f>SUM(C5:C8)</f>
        <v>81</v>
      </c>
      <c r="D9" s="40">
        <f>SUM(D5:D8)</f>
        <v>6</v>
      </c>
      <c r="E9" s="40">
        <f>SUM(E5:E8)</f>
        <v>121</v>
      </c>
      <c r="F9" s="22">
        <f>SUM(F5:F8)</f>
        <v>1815</v>
      </c>
      <c r="G9" s="22">
        <f>SUM(G5:G8)</f>
        <v>121</v>
      </c>
      <c r="H9" s="35">
        <f>G9/60</f>
        <v>2.0166666666666666</v>
      </c>
      <c r="I9" s="16" t="s">
        <v>50</v>
      </c>
    </row>
    <row r="10" spans="1:9" s="2" customFormat="1" ht="16.5" x14ac:dyDescent="0.25">
      <c r="A10" s="76" t="s">
        <v>2</v>
      </c>
      <c r="B10" s="19" t="s">
        <v>39</v>
      </c>
      <c r="C10" s="38">
        <v>11</v>
      </c>
      <c r="D10" s="38">
        <v>1</v>
      </c>
      <c r="E10" s="39">
        <f>C10*D10</f>
        <v>11</v>
      </c>
      <c r="F10" s="8">
        <f>E10*15</f>
        <v>165</v>
      </c>
      <c r="G10" s="8">
        <f t="shared" ref="G10:G12" si="4">F10/15</f>
        <v>11</v>
      </c>
      <c r="H10" s="37">
        <f t="shared" ref="H10:H12" si="5">G10/60</f>
        <v>0.18333333333333332</v>
      </c>
      <c r="I10" s="7"/>
    </row>
    <row r="11" spans="1:9" s="2" customFormat="1" ht="16.5" x14ac:dyDescent="0.25">
      <c r="A11" s="57"/>
      <c r="B11" s="21" t="s">
        <v>40</v>
      </c>
      <c r="C11" s="38">
        <v>10</v>
      </c>
      <c r="D11" s="38">
        <v>2</v>
      </c>
      <c r="E11" s="39">
        <f t="shared" ref="E11:E12" si="6">C11*D11</f>
        <v>20</v>
      </c>
      <c r="F11" s="8">
        <f t="shared" ref="F11:F12" si="7">E11*15</f>
        <v>300</v>
      </c>
      <c r="G11" s="8">
        <f t="shared" si="4"/>
        <v>20</v>
      </c>
      <c r="H11" s="37">
        <f t="shared" si="5"/>
        <v>0.33333333333333331</v>
      </c>
      <c r="I11" s="7"/>
    </row>
    <row r="12" spans="1:9" s="2" customFormat="1" ht="16.5" x14ac:dyDescent="0.25">
      <c r="A12" s="58"/>
      <c r="B12" s="19" t="s">
        <v>41</v>
      </c>
      <c r="C12" s="38">
        <v>10</v>
      </c>
      <c r="D12" s="38">
        <v>3</v>
      </c>
      <c r="E12" s="39">
        <f t="shared" si="6"/>
        <v>30</v>
      </c>
      <c r="F12" s="8">
        <f t="shared" si="7"/>
        <v>450</v>
      </c>
      <c r="G12" s="8">
        <f t="shared" si="4"/>
        <v>30</v>
      </c>
      <c r="H12" s="37">
        <f t="shared" si="5"/>
        <v>0.5</v>
      </c>
      <c r="I12" s="7"/>
    </row>
    <row r="13" spans="1:9" s="2" customFormat="1" ht="21" customHeight="1" x14ac:dyDescent="0.25">
      <c r="A13" s="70" t="s">
        <v>48</v>
      </c>
      <c r="B13" s="71"/>
      <c r="C13" s="41">
        <f>SUM(C10:C12)</f>
        <v>31</v>
      </c>
      <c r="D13" s="41">
        <f>SUM(D10:D12)</f>
        <v>6</v>
      </c>
      <c r="E13" s="41">
        <f>SUM(E10:E12)</f>
        <v>61</v>
      </c>
      <c r="F13" s="16">
        <f>SUM(F10:F12)</f>
        <v>915</v>
      </c>
      <c r="G13" s="16">
        <f>SUM(G10:G12)</f>
        <v>61</v>
      </c>
      <c r="H13" s="35">
        <f>G13/60</f>
        <v>1.0166666666666666</v>
      </c>
      <c r="I13" s="16" t="s">
        <v>51</v>
      </c>
    </row>
  </sheetData>
  <mergeCells count="6">
    <mergeCell ref="A13:B13"/>
    <mergeCell ref="A2:I2"/>
    <mergeCell ref="A9:B9"/>
    <mergeCell ref="A5:A6"/>
    <mergeCell ref="A7:A8"/>
    <mergeCell ref="A10:A12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workbookViewId="0">
      <selection activeCell="M6" sqref="M6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2" customWidth="1"/>
    <col min="4" max="4" width="11" style="12" customWidth="1"/>
    <col min="5" max="5" width="20" style="12" customWidth="1"/>
    <col min="6" max="6" width="18.42578125" style="4" customWidth="1"/>
    <col min="7" max="7" width="14.140625" style="4" customWidth="1"/>
    <col min="8" max="8" width="15.5703125" style="12" customWidth="1"/>
    <col min="9" max="9" width="20.140625" style="1" customWidth="1"/>
    <col min="10" max="16384" width="9.140625" style="1"/>
  </cols>
  <sheetData>
    <row r="2" spans="1:9" s="24" customFormat="1" ht="29.25" customHeight="1" x14ac:dyDescent="0.25">
      <c r="A2" s="61" t="s">
        <v>55</v>
      </c>
      <c r="B2" s="61"/>
      <c r="C2" s="61"/>
      <c r="D2" s="61"/>
      <c r="E2" s="61"/>
      <c r="F2" s="61"/>
      <c r="G2" s="61"/>
      <c r="H2" s="61"/>
      <c r="I2" s="61"/>
    </row>
    <row r="4" spans="1:9" s="3" customFormat="1" ht="66" x14ac:dyDescent="0.25">
      <c r="A4" s="42" t="s">
        <v>1</v>
      </c>
      <c r="B4" s="42" t="s">
        <v>4</v>
      </c>
      <c r="C4" s="36" t="s">
        <v>85</v>
      </c>
      <c r="D4" s="36" t="s">
        <v>98</v>
      </c>
      <c r="E4" s="36" t="s">
        <v>99</v>
      </c>
      <c r="F4" s="18" t="s">
        <v>100</v>
      </c>
      <c r="G4" s="18" t="s">
        <v>101</v>
      </c>
      <c r="H4" s="18" t="s">
        <v>29</v>
      </c>
      <c r="I4" s="6" t="s">
        <v>30</v>
      </c>
    </row>
    <row r="5" spans="1:9" s="2" customFormat="1" ht="33" x14ac:dyDescent="0.25">
      <c r="A5" s="38" t="s">
        <v>3</v>
      </c>
      <c r="B5" s="13" t="s">
        <v>5</v>
      </c>
      <c r="C5" s="38">
        <v>22</v>
      </c>
      <c r="D5" s="38">
        <v>3</v>
      </c>
      <c r="E5" s="39">
        <f>C5*D5</f>
        <v>66</v>
      </c>
      <c r="F5" s="8">
        <f>E5*15</f>
        <v>990</v>
      </c>
      <c r="G5" s="8">
        <f>F5/15</f>
        <v>66</v>
      </c>
      <c r="H5" s="38">
        <f>G5/60</f>
        <v>1.1000000000000001</v>
      </c>
      <c r="I5" s="7"/>
    </row>
    <row r="6" spans="1:9" s="2" customFormat="1" ht="22.5" customHeight="1" x14ac:dyDescent="0.25">
      <c r="A6" s="65" t="s">
        <v>15</v>
      </c>
      <c r="B6" s="13" t="s">
        <v>16</v>
      </c>
      <c r="C6" s="38">
        <v>21</v>
      </c>
      <c r="D6" s="38">
        <v>2</v>
      </c>
      <c r="E6" s="39">
        <f t="shared" ref="E6:E7" si="0">C6*D6</f>
        <v>42</v>
      </c>
      <c r="F6" s="8">
        <f t="shared" ref="F6:F8" si="1">E6*15</f>
        <v>630</v>
      </c>
      <c r="G6" s="8">
        <f t="shared" ref="G6:G12" si="2">F6/15</f>
        <v>42</v>
      </c>
      <c r="H6" s="38">
        <f t="shared" ref="H6:H8" si="3">G6/60</f>
        <v>0.7</v>
      </c>
      <c r="I6" s="7"/>
    </row>
    <row r="7" spans="1:9" s="2" customFormat="1" ht="27.75" customHeight="1" x14ac:dyDescent="0.25">
      <c r="A7" s="67"/>
      <c r="B7" s="13" t="s">
        <v>17</v>
      </c>
      <c r="C7" s="38">
        <v>21</v>
      </c>
      <c r="D7" s="38">
        <v>1</v>
      </c>
      <c r="E7" s="39">
        <f t="shared" si="0"/>
        <v>21</v>
      </c>
      <c r="F7" s="8">
        <f t="shared" si="1"/>
        <v>315</v>
      </c>
      <c r="G7" s="8">
        <f t="shared" si="2"/>
        <v>21</v>
      </c>
      <c r="H7" s="124">
        <f t="shared" si="3"/>
        <v>0.35</v>
      </c>
      <c r="I7" s="7"/>
    </row>
    <row r="8" spans="1:9" s="2" customFormat="1" ht="20.25" customHeight="1" x14ac:dyDescent="0.25">
      <c r="A8" s="68" t="s">
        <v>49</v>
      </c>
      <c r="B8" s="69"/>
      <c r="C8" s="40">
        <f>SUM(C5:C7)</f>
        <v>64</v>
      </c>
      <c r="D8" s="40">
        <f>SUM(D5:D7)</f>
        <v>6</v>
      </c>
      <c r="E8" s="40">
        <f>SUM(E5:E7)</f>
        <v>129</v>
      </c>
      <c r="F8" s="16">
        <f t="shared" si="1"/>
        <v>1935</v>
      </c>
      <c r="G8" s="22">
        <f>SUM(G5:G7)</f>
        <v>129</v>
      </c>
      <c r="H8" s="77">
        <f t="shared" si="3"/>
        <v>2.15</v>
      </c>
      <c r="I8" s="16" t="s">
        <v>50</v>
      </c>
    </row>
    <row r="9" spans="1:9" s="2" customFormat="1" ht="19.5" customHeight="1" x14ac:dyDescent="0.25">
      <c r="A9" s="53" t="s">
        <v>2</v>
      </c>
      <c r="B9" s="123" t="s">
        <v>42</v>
      </c>
      <c r="C9" s="38">
        <v>14</v>
      </c>
      <c r="D9" s="38">
        <v>1</v>
      </c>
      <c r="E9" s="39">
        <f>C9*D9</f>
        <v>14</v>
      </c>
      <c r="F9" s="8">
        <f>E9*15</f>
        <v>210</v>
      </c>
      <c r="G9" s="8">
        <f t="shared" si="2"/>
        <v>14</v>
      </c>
      <c r="H9" s="124">
        <f>G9/60</f>
        <v>0.23333333333333334</v>
      </c>
      <c r="I9" s="7"/>
    </row>
    <row r="10" spans="1:9" s="2" customFormat="1" ht="18.75" customHeight="1" x14ac:dyDescent="0.25">
      <c r="A10" s="54"/>
      <c r="B10" s="123" t="s">
        <v>43</v>
      </c>
      <c r="C10" s="38">
        <v>14</v>
      </c>
      <c r="D10" s="38">
        <v>9</v>
      </c>
      <c r="E10" s="39">
        <f t="shared" ref="E10:E12" si="4">C10*D10</f>
        <v>126</v>
      </c>
      <c r="F10" s="8">
        <f t="shared" ref="F10:F13" si="5">E10*15</f>
        <v>1890</v>
      </c>
      <c r="G10" s="8">
        <f t="shared" si="2"/>
        <v>126</v>
      </c>
      <c r="H10" s="124">
        <f t="shared" ref="H10:H13" si="6">G10/60</f>
        <v>2.1</v>
      </c>
      <c r="I10" s="7"/>
    </row>
    <row r="11" spans="1:9" s="2" customFormat="1" ht="16.5" x14ac:dyDescent="0.25">
      <c r="A11" s="54"/>
      <c r="B11" s="45" t="s">
        <v>44</v>
      </c>
      <c r="C11" s="38">
        <v>15</v>
      </c>
      <c r="D11" s="38">
        <v>1</v>
      </c>
      <c r="E11" s="39">
        <f t="shared" si="4"/>
        <v>15</v>
      </c>
      <c r="F11" s="8">
        <f t="shared" si="5"/>
        <v>225</v>
      </c>
      <c r="G11" s="8">
        <f t="shared" si="2"/>
        <v>15</v>
      </c>
      <c r="H11" s="124">
        <f t="shared" si="6"/>
        <v>0.25</v>
      </c>
      <c r="I11" s="7"/>
    </row>
    <row r="12" spans="1:9" s="2" customFormat="1" ht="16.5" x14ac:dyDescent="0.25">
      <c r="A12" s="55"/>
      <c r="B12" s="45" t="s">
        <v>45</v>
      </c>
      <c r="C12" s="38">
        <v>17</v>
      </c>
      <c r="D12" s="38">
        <v>2</v>
      </c>
      <c r="E12" s="39">
        <f t="shared" si="4"/>
        <v>34</v>
      </c>
      <c r="F12" s="8">
        <f t="shared" si="5"/>
        <v>510</v>
      </c>
      <c r="G12" s="8">
        <f t="shared" si="2"/>
        <v>34</v>
      </c>
      <c r="H12" s="124">
        <f t="shared" si="6"/>
        <v>0.56666666666666665</v>
      </c>
      <c r="I12" s="7"/>
    </row>
    <row r="13" spans="1:9" s="2" customFormat="1" ht="16.5" x14ac:dyDescent="0.25">
      <c r="A13" s="70" t="s">
        <v>48</v>
      </c>
      <c r="B13" s="71"/>
      <c r="C13" s="16">
        <f t="shared" ref="C13:G13" si="7">SUM(C9:C12)</f>
        <v>60</v>
      </c>
      <c r="D13" s="16">
        <f t="shared" ref="D13:E13" si="8">SUM(D9:D12)</f>
        <v>13</v>
      </c>
      <c r="E13" s="16">
        <f t="shared" si="8"/>
        <v>189</v>
      </c>
      <c r="F13" s="16">
        <f t="shared" si="5"/>
        <v>2835</v>
      </c>
      <c r="G13" s="16">
        <f t="shared" si="7"/>
        <v>189</v>
      </c>
      <c r="H13" s="77">
        <f t="shared" si="6"/>
        <v>3.15</v>
      </c>
      <c r="I13" s="16" t="s">
        <v>47</v>
      </c>
    </row>
    <row r="14" spans="1:9" ht="16.5" x14ac:dyDescent="0.25">
      <c r="A14" s="5"/>
      <c r="B14" s="5"/>
      <c r="C14" s="11"/>
      <c r="D14" s="20"/>
      <c r="E14" s="20"/>
      <c r="F14" s="8"/>
      <c r="G14" s="8"/>
      <c r="H14" s="11"/>
      <c r="I14" s="5"/>
    </row>
  </sheetData>
  <mergeCells count="5">
    <mergeCell ref="A2:I2"/>
    <mergeCell ref="A6:A7"/>
    <mergeCell ref="A9:A12"/>
    <mergeCell ref="A8:B8"/>
    <mergeCell ref="A13:B13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workbookViewId="0">
      <selection activeCell="G13" sqref="G13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9.140625" style="12" customWidth="1"/>
    <col min="4" max="4" width="9.28515625" style="12" customWidth="1"/>
    <col min="5" max="5" width="16.85546875" style="12" customWidth="1"/>
    <col min="6" max="6" width="19.85546875" style="4" customWidth="1"/>
    <col min="7" max="7" width="14.8554687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10" ht="18.75" x14ac:dyDescent="0.3">
      <c r="A2" s="48" t="s">
        <v>102</v>
      </c>
      <c r="B2" s="48"/>
      <c r="C2" s="48"/>
      <c r="D2" s="48"/>
      <c r="E2" s="48"/>
      <c r="F2" s="48"/>
      <c r="G2" s="48"/>
      <c r="H2" s="48"/>
      <c r="I2" s="48"/>
    </row>
    <row r="4" spans="1:10" s="3" customFormat="1" ht="53.25" customHeight="1" x14ac:dyDescent="0.25">
      <c r="A4" s="42" t="s">
        <v>1</v>
      </c>
      <c r="B4" s="42" t="s">
        <v>4</v>
      </c>
      <c r="C4" s="36" t="s">
        <v>103</v>
      </c>
      <c r="D4" s="36" t="s">
        <v>104</v>
      </c>
      <c r="E4" s="36" t="s">
        <v>105</v>
      </c>
      <c r="F4" s="36" t="s">
        <v>100</v>
      </c>
      <c r="G4" s="36" t="s">
        <v>88</v>
      </c>
      <c r="H4" s="36" t="s">
        <v>29</v>
      </c>
      <c r="I4" s="42" t="s">
        <v>30</v>
      </c>
      <c r="J4" s="80"/>
    </row>
    <row r="5" spans="1:10" s="25" customFormat="1" ht="34.5" customHeight="1" x14ac:dyDescent="0.25">
      <c r="A5" s="38" t="s">
        <v>3</v>
      </c>
      <c r="B5" s="13" t="s">
        <v>8</v>
      </c>
      <c r="C5" s="38">
        <v>19</v>
      </c>
      <c r="D5" s="38">
        <v>4</v>
      </c>
      <c r="E5" s="39">
        <f>C5*D5</f>
        <v>76</v>
      </c>
      <c r="F5" s="38">
        <f>E5*15</f>
        <v>1140</v>
      </c>
      <c r="G5" s="38">
        <f>F5/15</f>
        <v>76</v>
      </c>
      <c r="H5" s="79">
        <f>G5/60</f>
        <v>1.2666666666666666</v>
      </c>
      <c r="I5" s="81"/>
      <c r="J5" s="82"/>
    </row>
    <row r="6" spans="1:10" s="25" customFormat="1" ht="34.5" customHeight="1" x14ac:dyDescent="0.25">
      <c r="A6" s="38" t="s">
        <v>15</v>
      </c>
      <c r="B6" s="13" t="s">
        <v>18</v>
      </c>
      <c r="C6" s="38">
        <v>22</v>
      </c>
      <c r="D6" s="38">
        <v>6</v>
      </c>
      <c r="E6" s="39">
        <f>C6*D6</f>
        <v>132</v>
      </c>
      <c r="F6" s="38">
        <f t="shared" ref="F6" si="0">E6*15</f>
        <v>1980</v>
      </c>
      <c r="G6" s="38">
        <f t="shared" ref="G6:G8" si="1">F6/15</f>
        <v>132</v>
      </c>
      <c r="H6" s="79">
        <f t="shared" ref="H6:H9" si="2">G6/60</f>
        <v>2.2000000000000002</v>
      </c>
      <c r="I6" s="81"/>
      <c r="J6" s="82"/>
    </row>
    <row r="7" spans="1:10" s="25" customFormat="1" ht="23.25" customHeight="1" x14ac:dyDescent="0.25">
      <c r="A7" s="83" t="s">
        <v>49</v>
      </c>
      <c r="B7" s="84"/>
      <c r="C7" s="40">
        <f>SUM(C5:C6)</f>
        <v>41</v>
      </c>
      <c r="D7" s="40">
        <f>SUM(D5:D6)</f>
        <v>10</v>
      </c>
      <c r="E7" s="40">
        <f>SUM(E5:E6)</f>
        <v>208</v>
      </c>
      <c r="F7" s="41">
        <f>E7*15</f>
        <v>3120</v>
      </c>
      <c r="G7" s="41">
        <f t="shared" si="1"/>
        <v>208</v>
      </c>
      <c r="H7" s="85">
        <f t="shared" si="2"/>
        <v>3.4666666666666668</v>
      </c>
      <c r="I7" s="41" t="s">
        <v>52</v>
      </c>
      <c r="J7" s="82"/>
    </row>
    <row r="8" spans="1:10" s="25" customFormat="1" ht="35.25" customHeight="1" x14ac:dyDescent="0.25">
      <c r="A8" s="38" t="s">
        <v>2</v>
      </c>
      <c r="B8" s="13" t="s">
        <v>38</v>
      </c>
      <c r="C8" s="38">
        <v>16</v>
      </c>
      <c r="D8" s="38">
        <v>19</v>
      </c>
      <c r="E8" s="39">
        <f>C8*D8</f>
        <v>304</v>
      </c>
      <c r="F8" s="38">
        <f>E8*15</f>
        <v>4560</v>
      </c>
      <c r="G8" s="38">
        <f t="shared" si="1"/>
        <v>304</v>
      </c>
      <c r="H8" s="79">
        <f t="shared" si="2"/>
        <v>5.0666666666666664</v>
      </c>
      <c r="I8" s="81"/>
      <c r="J8" s="82"/>
    </row>
    <row r="9" spans="1:10" s="25" customFormat="1" ht="23.25" customHeight="1" x14ac:dyDescent="0.25">
      <c r="A9" s="86" t="s">
        <v>48</v>
      </c>
      <c r="B9" s="87"/>
      <c r="C9" s="41">
        <f t="shared" ref="C9:G9" si="3">SUM(C8)</f>
        <v>16</v>
      </c>
      <c r="D9" s="41">
        <f t="shared" ref="D9:E9" si="4">SUM(D8)</f>
        <v>19</v>
      </c>
      <c r="E9" s="41">
        <f t="shared" si="4"/>
        <v>304</v>
      </c>
      <c r="F9" s="41">
        <f>E9*15</f>
        <v>4560</v>
      </c>
      <c r="G9" s="41">
        <f t="shared" si="3"/>
        <v>304</v>
      </c>
      <c r="H9" s="85">
        <f t="shared" si="2"/>
        <v>5.0666666666666664</v>
      </c>
      <c r="I9" s="41" t="s">
        <v>46</v>
      </c>
      <c r="J9" s="82"/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opLeftCell="A10" workbookViewId="0">
      <selection activeCell="A2" sqref="A2:I2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2" customWidth="1"/>
    <col min="4" max="4" width="9" style="12" customWidth="1"/>
    <col min="5" max="5" width="17.85546875" style="12" customWidth="1"/>
    <col min="6" max="6" width="15.42578125" style="4" customWidth="1"/>
    <col min="7" max="7" width="13.71093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88" t="s">
        <v>134</v>
      </c>
      <c r="B2" s="88"/>
      <c r="C2" s="88"/>
      <c r="D2" s="88"/>
      <c r="E2" s="88"/>
      <c r="F2" s="88"/>
      <c r="G2" s="88"/>
      <c r="H2" s="88"/>
      <c r="I2" s="88"/>
    </row>
    <row r="3" spans="1:9" ht="18" customHeight="1" x14ac:dyDescent="0.25">
      <c r="A3" s="46"/>
      <c r="B3" s="46"/>
      <c r="C3" s="47"/>
      <c r="D3" s="47"/>
      <c r="E3" s="47"/>
      <c r="F3" s="47"/>
      <c r="G3" s="47"/>
      <c r="H3" s="89" t="s">
        <v>35</v>
      </c>
      <c r="I3" s="90"/>
    </row>
    <row r="4" spans="1:9" s="3" customFormat="1" ht="49.5" x14ac:dyDescent="0.25">
      <c r="A4" s="42" t="s">
        <v>1</v>
      </c>
      <c r="B4" s="42" t="s">
        <v>4</v>
      </c>
      <c r="C4" s="36" t="s">
        <v>106</v>
      </c>
      <c r="D4" s="36" t="s">
        <v>72</v>
      </c>
      <c r="E4" s="91" t="s">
        <v>86</v>
      </c>
      <c r="F4" s="36" t="s">
        <v>109</v>
      </c>
      <c r="G4" s="36" t="s">
        <v>88</v>
      </c>
      <c r="H4" s="36" t="s">
        <v>29</v>
      </c>
      <c r="I4" s="42" t="s">
        <v>30</v>
      </c>
    </row>
    <row r="5" spans="1:9" s="2" customFormat="1" ht="17.25" x14ac:dyDescent="0.25">
      <c r="A5" s="62" t="s">
        <v>3</v>
      </c>
      <c r="B5" s="44" t="s">
        <v>112</v>
      </c>
      <c r="C5" s="38">
        <v>13</v>
      </c>
      <c r="D5" s="38">
        <v>1</v>
      </c>
      <c r="E5" s="39">
        <f>C5*D5</f>
        <v>13</v>
      </c>
      <c r="F5" s="38">
        <f>E5*15</f>
        <v>195</v>
      </c>
      <c r="G5" s="38">
        <f>F5/15</f>
        <v>13</v>
      </c>
      <c r="H5" s="79">
        <f>G5/60</f>
        <v>0.21666666666666667</v>
      </c>
      <c r="I5" s="92"/>
    </row>
    <row r="6" spans="1:9" s="2" customFormat="1" ht="17.25" x14ac:dyDescent="0.25">
      <c r="A6" s="63"/>
      <c r="B6" s="44" t="s">
        <v>113</v>
      </c>
      <c r="C6" s="38">
        <v>13</v>
      </c>
      <c r="D6" s="38">
        <v>1</v>
      </c>
      <c r="E6" s="39">
        <f t="shared" ref="E6:E16" si="0">C6*D6</f>
        <v>13</v>
      </c>
      <c r="F6" s="38">
        <f t="shared" ref="F6:F17" si="1">E6*15</f>
        <v>195</v>
      </c>
      <c r="G6" s="38">
        <f t="shared" ref="G6:G17" si="2">F6/15</f>
        <v>13</v>
      </c>
      <c r="H6" s="79">
        <f t="shared" ref="H6:H23" si="3">G6/60</f>
        <v>0.21666666666666667</v>
      </c>
      <c r="I6" s="92"/>
    </row>
    <row r="7" spans="1:9" s="2" customFormat="1" ht="17.25" x14ac:dyDescent="0.25">
      <c r="A7" s="63"/>
      <c r="B7" s="93" t="s">
        <v>114</v>
      </c>
      <c r="C7" s="38">
        <v>13</v>
      </c>
      <c r="D7" s="38">
        <v>1</v>
      </c>
      <c r="E7" s="39">
        <f t="shared" si="0"/>
        <v>13</v>
      </c>
      <c r="F7" s="38">
        <f t="shared" si="1"/>
        <v>195</v>
      </c>
      <c r="G7" s="38">
        <f t="shared" si="2"/>
        <v>13</v>
      </c>
      <c r="H7" s="79">
        <f t="shared" si="3"/>
        <v>0.21666666666666667</v>
      </c>
      <c r="I7" s="92"/>
    </row>
    <row r="8" spans="1:9" s="2" customFormat="1" ht="17.25" x14ac:dyDescent="0.25">
      <c r="A8" s="63"/>
      <c r="B8" s="44" t="s">
        <v>115</v>
      </c>
      <c r="C8" s="38">
        <v>13</v>
      </c>
      <c r="D8" s="38">
        <v>1</v>
      </c>
      <c r="E8" s="39">
        <f t="shared" si="0"/>
        <v>13</v>
      </c>
      <c r="F8" s="38">
        <f t="shared" si="1"/>
        <v>195</v>
      </c>
      <c r="G8" s="38">
        <f t="shared" si="2"/>
        <v>13</v>
      </c>
      <c r="H8" s="79">
        <f t="shared" si="3"/>
        <v>0.21666666666666667</v>
      </c>
      <c r="I8" s="92"/>
    </row>
    <row r="9" spans="1:9" s="2" customFormat="1" ht="17.25" x14ac:dyDescent="0.25">
      <c r="A9" s="64"/>
      <c r="B9" s="44" t="s">
        <v>116</v>
      </c>
      <c r="C9" s="38">
        <v>13</v>
      </c>
      <c r="D9" s="38">
        <v>1</v>
      </c>
      <c r="E9" s="39">
        <f t="shared" si="0"/>
        <v>13</v>
      </c>
      <c r="F9" s="38">
        <f t="shared" si="1"/>
        <v>195</v>
      </c>
      <c r="G9" s="38">
        <f t="shared" si="2"/>
        <v>13</v>
      </c>
      <c r="H9" s="79">
        <f t="shared" si="3"/>
        <v>0.21666666666666667</v>
      </c>
      <c r="I9" s="92"/>
    </row>
    <row r="10" spans="1:9" s="2" customFormat="1" ht="17.25" x14ac:dyDescent="0.25">
      <c r="A10" s="65" t="s">
        <v>15</v>
      </c>
      <c r="B10" s="13" t="s">
        <v>107</v>
      </c>
      <c r="C10" s="38">
        <v>16</v>
      </c>
      <c r="D10" s="38">
        <v>2</v>
      </c>
      <c r="E10" s="39">
        <f t="shared" si="0"/>
        <v>32</v>
      </c>
      <c r="F10" s="38">
        <f t="shared" si="1"/>
        <v>480</v>
      </c>
      <c r="G10" s="38">
        <f t="shared" si="2"/>
        <v>32</v>
      </c>
      <c r="H10" s="79">
        <f t="shared" si="3"/>
        <v>0.53333333333333333</v>
      </c>
      <c r="I10" s="92"/>
    </row>
    <row r="11" spans="1:9" s="2" customFormat="1" ht="17.25" x14ac:dyDescent="0.25">
      <c r="A11" s="66"/>
      <c r="B11" s="13" t="s">
        <v>22</v>
      </c>
      <c r="C11" s="38">
        <v>16</v>
      </c>
      <c r="D11" s="38">
        <v>2</v>
      </c>
      <c r="E11" s="39">
        <f t="shared" si="0"/>
        <v>32</v>
      </c>
      <c r="F11" s="38">
        <f t="shared" si="1"/>
        <v>480</v>
      </c>
      <c r="G11" s="38">
        <f t="shared" si="2"/>
        <v>32</v>
      </c>
      <c r="H11" s="79">
        <f t="shared" si="3"/>
        <v>0.53333333333333333</v>
      </c>
      <c r="I11" s="92"/>
    </row>
    <row r="12" spans="1:9" s="2" customFormat="1" ht="17.25" x14ac:dyDescent="0.25">
      <c r="A12" s="66"/>
      <c r="B12" s="13" t="s">
        <v>108</v>
      </c>
      <c r="C12" s="38">
        <v>16</v>
      </c>
      <c r="D12" s="38">
        <v>2</v>
      </c>
      <c r="E12" s="39">
        <f t="shared" si="0"/>
        <v>32</v>
      </c>
      <c r="F12" s="38">
        <f t="shared" si="1"/>
        <v>480</v>
      </c>
      <c r="G12" s="38">
        <f t="shared" si="2"/>
        <v>32</v>
      </c>
      <c r="H12" s="79">
        <f t="shared" si="3"/>
        <v>0.53333333333333333</v>
      </c>
      <c r="I12" s="92"/>
    </row>
    <row r="13" spans="1:9" s="2" customFormat="1" ht="17.25" x14ac:dyDescent="0.25">
      <c r="A13" s="66"/>
      <c r="B13" s="13" t="s">
        <v>19</v>
      </c>
      <c r="C13" s="38">
        <v>16</v>
      </c>
      <c r="D13" s="38">
        <v>1</v>
      </c>
      <c r="E13" s="39">
        <f t="shared" si="0"/>
        <v>16</v>
      </c>
      <c r="F13" s="38">
        <f t="shared" si="1"/>
        <v>240</v>
      </c>
      <c r="G13" s="38">
        <f t="shared" si="2"/>
        <v>16</v>
      </c>
      <c r="H13" s="79">
        <f t="shared" si="3"/>
        <v>0.26666666666666666</v>
      </c>
      <c r="I13" s="92"/>
    </row>
    <row r="14" spans="1:9" s="2" customFormat="1" ht="17.25" x14ac:dyDescent="0.25">
      <c r="A14" s="66"/>
      <c r="B14" s="13" t="s">
        <v>20</v>
      </c>
      <c r="C14" s="38">
        <v>16</v>
      </c>
      <c r="D14" s="38">
        <v>1</v>
      </c>
      <c r="E14" s="39">
        <f t="shared" si="0"/>
        <v>16</v>
      </c>
      <c r="F14" s="38">
        <f t="shared" si="1"/>
        <v>240</v>
      </c>
      <c r="G14" s="38">
        <f t="shared" si="2"/>
        <v>16</v>
      </c>
      <c r="H14" s="79">
        <f t="shared" si="3"/>
        <v>0.26666666666666666</v>
      </c>
      <c r="I14" s="92"/>
    </row>
    <row r="15" spans="1:9" s="2" customFormat="1" ht="17.25" x14ac:dyDescent="0.25">
      <c r="A15" s="66"/>
      <c r="B15" s="14" t="s">
        <v>21</v>
      </c>
      <c r="C15" s="38">
        <v>16</v>
      </c>
      <c r="D15" s="38">
        <v>1</v>
      </c>
      <c r="E15" s="39">
        <f t="shared" si="0"/>
        <v>16</v>
      </c>
      <c r="F15" s="38">
        <f t="shared" si="1"/>
        <v>240</v>
      </c>
      <c r="G15" s="38">
        <f t="shared" si="2"/>
        <v>16</v>
      </c>
      <c r="H15" s="79">
        <f t="shared" si="3"/>
        <v>0.26666666666666666</v>
      </c>
      <c r="I15" s="92"/>
    </row>
    <row r="16" spans="1:9" ht="17.25" x14ac:dyDescent="0.25">
      <c r="A16" s="67"/>
      <c r="B16" s="14" t="s">
        <v>23</v>
      </c>
      <c r="C16" s="38">
        <v>16</v>
      </c>
      <c r="D16" s="94">
        <v>2</v>
      </c>
      <c r="E16" s="39">
        <f t="shared" si="0"/>
        <v>32</v>
      </c>
      <c r="F16" s="38">
        <f t="shared" si="1"/>
        <v>480</v>
      </c>
      <c r="G16" s="38">
        <f t="shared" si="2"/>
        <v>32</v>
      </c>
      <c r="H16" s="79">
        <f t="shared" si="3"/>
        <v>0.53333333333333333</v>
      </c>
      <c r="I16" s="95"/>
    </row>
    <row r="17" spans="1:9" s="17" customFormat="1" ht="19.5" customHeight="1" x14ac:dyDescent="0.25">
      <c r="A17" s="83" t="s">
        <v>49</v>
      </c>
      <c r="B17" s="84"/>
      <c r="C17" s="40">
        <f>SUM(C5:C16)</f>
        <v>177</v>
      </c>
      <c r="D17" s="40">
        <f>SUM(D5:D16)</f>
        <v>16</v>
      </c>
      <c r="E17" s="40">
        <f>SUM(E5:E16)</f>
        <v>241</v>
      </c>
      <c r="F17" s="41">
        <f t="shared" si="1"/>
        <v>3615</v>
      </c>
      <c r="G17" s="41">
        <f t="shared" si="2"/>
        <v>241</v>
      </c>
      <c r="H17" s="85">
        <f t="shared" si="3"/>
        <v>4.0166666666666666</v>
      </c>
      <c r="I17" s="41" t="s">
        <v>52</v>
      </c>
    </row>
    <row r="18" spans="1:9" ht="17.25" x14ac:dyDescent="0.25">
      <c r="A18" s="53" t="s">
        <v>2</v>
      </c>
      <c r="B18" s="45" t="s">
        <v>110</v>
      </c>
      <c r="C18" s="38">
        <v>3</v>
      </c>
      <c r="D18" s="94">
        <v>2</v>
      </c>
      <c r="E18" s="39">
        <f>C18*D18</f>
        <v>6</v>
      </c>
      <c r="F18" s="94">
        <f>E18*15</f>
        <v>90</v>
      </c>
      <c r="G18" s="94">
        <f t="shared" ref="G18:G23" si="4">F18/15</f>
        <v>6</v>
      </c>
      <c r="H18" s="79">
        <f t="shared" si="3"/>
        <v>0.1</v>
      </c>
      <c r="I18" s="95"/>
    </row>
    <row r="19" spans="1:9" ht="17.25" x14ac:dyDescent="0.25">
      <c r="A19" s="54"/>
      <c r="B19" s="45" t="s">
        <v>111</v>
      </c>
      <c r="C19" s="38">
        <v>3</v>
      </c>
      <c r="D19" s="94">
        <v>2</v>
      </c>
      <c r="E19" s="39">
        <f t="shared" ref="E19:E23" si="5">C19*D19</f>
        <v>6</v>
      </c>
      <c r="F19" s="94">
        <f t="shared" ref="F19:F24" si="6">E19*15</f>
        <v>90</v>
      </c>
      <c r="G19" s="94">
        <f t="shared" si="4"/>
        <v>6</v>
      </c>
      <c r="H19" s="79">
        <f t="shared" si="3"/>
        <v>0.1</v>
      </c>
      <c r="I19" s="95"/>
    </row>
    <row r="20" spans="1:9" ht="17.25" x14ac:dyDescent="0.25">
      <c r="A20" s="54"/>
      <c r="B20" s="45" t="s">
        <v>31</v>
      </c>
      <c r="C20" s="38">
        <v>3</v>
      </c>
      <c r="D20" s="94">
        <v>1</v>
      </c>
      <c r="E20" s="39">
        <f t="shared" si="5"/>
        <v>3</v>
      </c>
      <c r="F20" s="94">
        <f t="shared" si="6"/>
        <v>45</v>
      </c>
      <c r="G20" s="94">
        <f t="shared" si="4"/>
        <v>3</v>
      </c>
      <c r="H20" s="79">
        <f t="shared" si="3"/>
        <v>0.05</v>
      </c>
      <c r="I20" s="95"/>
    </row>
    <row r="21" spans="1:9" ht="17.25" x14ac:dyDescent="0.25">
      <c r="A21" s="54"/>
      <c r="B21" s="45" t="s">
        <v>32</v>
      </c>
      <c r="C21" s="38">
        <v>3</v>
      </c>
      <c r="D21" s="94">
        <v>1</v>
      </c>
      <c r="E21" s="39">
        <f t="shared" si="5"/>
        <v>3</v>
      </c>
      <c r="F21" s="94">
        <f t="shared" si="6"/>
        <v>45</v>
      </c>
      <c r="G21" s="94">
        <f t="shared" si="4"/>
        <v>3</v>
      </c>
      <c r="H21" s="79">
        <f t="shared" si="3"/>
        <v>0.05</v>
      </c>
      <c r="I21" s="95"/>
    </row>
    <row r="22" spans="1:9" ht="17.25" x14ac:dyDescent="0.25">
      <c r="A22" s="54"/>
      <c r="B22" s="45" t="s">
        <v>33</v>
      </c>
      <c r="C22" s="38">
        <v>3</v>
      </c>
      <c r="D22" s="94">
        <v>1</v>
      </c>
      <c r="E22" s="39">
        <f t="shared" si="5"/>
        <v>3</v>
      </c>
      <c r="F22" s="94">
        <f t="shared" si="6"/>
        <v>45</v>
      </c>
      <c r="G22" s="94">
        <f t="shared" si="4"/>
        <v>3</v>
      </c>
      <c r="H22" s="79">
        <f t="shared" si="3"/>
        <v>0.05</v>
      </c>
      <c r="I22" s="95"/>
    </row>
    <row r="23" spans="1:9" ht="17.25" x14ac:dyDescent="0.25">
      <c r="A23" s="55"/>
      <c r="B23" s="45" t="s">
        <v>34</v>
      </c>
      <c r="C23" s="38">
        <v>5</v>
      </c>
      <c r="D23" s="94">
        <v>1</v>
      </c>
      <c r="E23" s="39">
        <f t="shared" si="5"/>
        <v>5</v>
      </c>
      <c r="F23" s="94">
        <f t="shared" si="6"/>
        <v>75</v>
      </c>
      <c r="G23" s="94">
        <f t="shared" si="4"/>
        <v>5</v>
      </c>
      <c r="H23" s="79">
        <f t="shared" si="3"/>
        <v>8.3333333333333329E-2</v>
      </c>
      <c r="I23" s="95"/>
    </row>
    <row r="24" spans="1:9" ht="25.5" customHeight="1" x14ac:dyDescent="0.25">
      <c r="A24" s="86" t="s">
        <v>48</v>
      </c>
      <c r="B24" s="87"/>
      <c r="C24" s="41">
        <f>SUM(C18:C23)</f>
        <v>20</v>
      </c>
      <c r="D24" s="41">
        <f t="shared" ref="D24:E24" si="7">SUM(D18:D23)</f>
        <v>8</v>
      </c>
      <c r="E24" s="41">
        <f t="shared" si="7"/>
        <v>26</v>
      </c>
      <c r="F24" s="96">
        <f t="shared" si="6"/>
        <v>390</v>
      </c>
      <c r="G24" s="41">
        <f t="shared" ref="G24" si="8">SUM(G18:G23)</f>
        <v>26</v>
      </c>
      <c r="H24" s="77">
        <f>SUM(H18:H23)</f>
        <v>0.43333333333333329</v>
      </c>
      <c r="I24" s="41" t="s">
        <v>51</v>
      </c>
    </row>
  </sheetData>
  <mergeCells count="6">
    <mergeCell ref="A24:B24"/>
    <mergeCell ref="A2:I2"/>
    <mergeCell ref="A17:B17"/>
    <mergeCell ref="A5:A9"/>
    <mergeCell ref="A10:A16"/>
    <mergeCell ref="A18:A23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E11" sqref="E11"/>
    </sheetView>
  </sheetViews>
  <sheetFormatPr defaultRowHeight="15" x14ac:dyDescent="0.25"/>
  <cols>
    <col min="1" max="1" width="10" style="98" customWidth="1"/>
    <col min="2" max="2" width="14.28515625" style="46" customWidth="1"/>
    <col min="3" max="3" width="18.42578125" style="47" customWidth="1"/>
    <col min="4" max="4" width="8.5703125" style="47" customWidth="1"/>
    <col min="5" max="5" width="19.5703125" style="47" customWidth="1"/>
    <col min="6" max="6" width="19.7109375" style="47" customWidth="1"/>
    <col min="7" max="7" width="13.42578125" style="47" customWidth="1"/>
    <col min="8" max="8" width="17.5703125" style="47" customWidth="1"/>
    <col min="9" max="9" width="20.140625" style="46" customWidth="1"/>
    <col min="10" max="16384" width="9.140625" style="46"/>
  </cols>
  <sheetData>
    <row r="2" spans="1:9" ht="18.75" x14ac:dyDescent="0.3">
      <c r="A2" s="88" t="s">
        <v>135</v>
      </c>
      <c r="B2" s="88"/>
      <c r="C2" s="88"/>
      <c r="D2" s="88"/>
      <c r="E2" s="88"/>
      <c r="F2" s="88"/>
      <c r="G2" s="88"/>
      <c r="H2" s="88"/>
      <c r="I2" s="88"/>
    </row>
    <row r="4" spans="1:9" s="80" customFormat="1" ht="49.5" x14ac:dyDescent="0.25">
      <c r="A4" s="42" t="s">
        <v>1</v>
      </c>
      <c r="B4" s="42" t="s">
        <v>4</v>
      </c>
      <c r="C4" s="36" t="s">
        <v>117</v>
      </c>
      <c r="D4" s="36" t="s">
        <v>72</v>
      </c>
      <c r="E4" s="36" t="s">
        <v>118</v>
      </c>
      <c r="F4" s="36" t="s">
        <v>87</v>
      </c>
      <c r="G4" s="36" t="s">
        <v>88</v>
      </c>
      <c r="H4" s="36" t="s">
        <v>29</v>
      </c>
      <c r="I4" s="42" t="s">
        <v>30</v>
      </c>
    </row>
    <row r="5" spans="1:9" s="82" customFormat="1" ht="29.25" customHeight="1" x14ac:dyDescent="0.25">
      <c r="A5" s="38" t="s">
        <v>3</v>
      </c>
      <c r="B5" s="13" t="s">
        <v>10</v>
      </c>
      <c r="C5" s="38">
        <v>13</v>
      </c>
      <c r="D5" s="38">
        <v>1</v>
      </c>
      <c r="E5" s="39">
        <f>C5*D5</f>
        <v>13</v>
      </c>
      <c r="F5" s="38">
        <f>E5*15</f>
        <v>195</v>
      </c>
      <c r="G5" s="38">
        <f>F5/15</f>
        <v>13</v>
      </c>
      <c r="H5" s="79">
        <f>G5/60</f>
        <v>0.21666666666666667</v>
      </c>
      <c r="I5" s="81"/>
    </row>
    <row r="6" spans="1:9" s="82" customFormat="1" ht="29.25" customHeight="1" x14ac:dyDescent="0.25">
      <c r="A6" s="38" t="s">
        <v>15</v>
      </c>
      <c r="B6" s="13" t="s">
        <v>24</v>
      </c>
      <c r="C6" s="38">
        <v>18</v>
      </c>
      <c r="D6" s="38">
        <v>1</v>
      </c>
      <c r="E6" s="39">
        <f>C6*D6</f>
        <v>18</v>
      </c>
      <c r="F6" s="38">
        <f t="shared" ref="F6:F9" si="0">E6*15</f>
        <v>270</v>
      </c>
      <c r="G6" s="38">
        <f t="shared" ref="G6:G9" si="1">F6/15</f>
        <v>18</v>
      </c>
      <c r="H6" s="79">
        <f t="shared" ref="H6:H9" si="2">G6/60</f>
        <v>0.3</v>
      </c>
      <c r="I6" s="81"/>
    </row>
    <row r="7" spans="1:9" s="97" customFormat="1" ht="26.25" customHeight="1" x14ac:dyDescent="0.25">
      <c r="A7" s="83" t="s">
        <v>49</v>
      </c>
      <c r="B7" s="84"/>
      <c r="C7" s="40">
        <f>SUM(C5:C6)</f>
        <v>31</v>
      </c>
      <c r="D7" s="40">
        <f>SUM(D5:D6)</f>
        <v>2</v>
      </c>
      <c r="E7" s="40">
        <f>SUM(E5:E6)</f>
        <v>31</v>
      </c>
      <c r="F7" s="41">
        <f t="shared" si="0"/>
        <v>465</v>
      </c>
      <c r="G7" s="41">
        <f t="shared" si="1"/>
        <v>31</v>
      </c>
      <c r="H7" s="85">
        <f t="shared" si="2"/>
        <v>0.51666666666666672</v>
      </c>
      <c r="I7" s="41" t="s">
        <v>51</v>
      </c>
    </row>
    <row r="8" spans="1:9" s="82" customFormat="1" ht="33.75" customHeight="1" x14ac:dyDescent="0.25">
      <c r="A8" s="38" t="s">
        <v>2</v>
      </c>
      <c r="B8" s="13" t="s">
        <v>53</v>
      </c>
      <c r="C8" s="38">
        <v>15</v>
      </c>
      <c r="D8" s="38">
        <v>2</v>
      </c>
      <c r="E8" s="39">
        <f>C8*D8</f>
        <v>30</v>
      </c>
      <c r="F8" s="38">
        <f t="shared" si="0"/>
        <v>450</v>
      </c>
      <c r="G8" s="38">
        <f t="shared" si="1"/>
        <v>30</v>
      </c>
      <c r="H8" s="79">
        <f t="shared" si="2"/>
        <v>0.5</v>
      </c>
      <c r="I8" s="81"/>
    </row>
    <row r="9" spans="1:9" s="97" customFormat="1" ht="24.75" customHeight="1" x14ac:dyDescent="0.25">
      <c r="A9" s="86" t="s">
        <v>48</v>
      </c>
      <c r="B9" s="87"/>
      <c r="C9" s="41">
        <f>SUM(C8)</f>
        <v>15</v>
      </c>
      <c r="D9" s="41">
        <f t="shared" ref="D9:E9" si="3">SUM(D8)</f>
        <v>2</v>
      </c>
      <c r="E9" s="41">
        <f t="shared" si="3"/>
        <v>30</v>
      </c>
      <c r="F9" s="41">
        <f t="shared" si="0"/>
        <v>450</v>
      </c>
      <c r="G9" s="41">
        <f t="shared" si="1"/>
        <v>30</v>
      </c>
      <c r="H9" s="85">
        <f t="shared" si="2"/>
        <v>0.5</v>
      </c>
      <c r="I9" s="41" t="s">
        <v>51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workbookViewId="0">
      <selection activeCell="K7" sqref="K7"/>
    </sheetView>
  </sheetViews>
  <sheetFormatPr defaultRowHeight="15" x14ac:dyDescent="0.25"/>
  <cols>
    <col min="1" max="1" width="9.28515625" style="98" customWidth="1"/>
    <col min="2" max="2" width="17" style="46" customWidth="1"/>
    <col min="3" max="3" width="17.140625" style="47" customWidth="1"/>
    <col min="4" max="4" width="9.28515625" style="47" customWidth="1"/>
    <col min="5" max="5" width="19.7109375" style="47" customWidth="1"/>
    <col min="6" max="6" width="16.85546875" style="47" customWidth="1"/>
    <col min="7" max="7" width="14.5703125" style="47" customWidth="1"/>
    <col min="8" max="8" width="16.140625" style="47" customWidth="1"/>
    <col min="9" max="9" width="20.140625" style="46" customWidth="1"/>
    <col min="10" max="16384" width="9.140625" style="46"/>
  </cols>
  <sheetData>
    <row r="2" spans="1:9" ht="28.5" customHeight="1" x14ac:dyDescent="0.25">
      <c r="A2" s="99" t="s">
        <v>136</v>
      </c>
      <c r="B2" s="99"/>
      <c r="C2" s="99"/>
      <c r="D2" s="99"/>
      <c r="E2" s="99"/>
      <c r="F2" s="99"/>
      <c r="G2" s="99"/>
      <c r="H2" s="99"/>
      <c r="I2" s="99"/>
    </row>
    <row r="3" spans="1:9" ht="10.5" customHeight="1" x14ac:dyDescent="0.25"/>
    <row r="4" spans="1:9" s="80" customFormat="1" ht="39" customHeight="1" x14ac:dyDescent="0.25">
      <c r="A4" s="42" t="s">
        <v>1</v>
      </c>
      <c r="B4" s="42" t="s">
        <v>4</v>
      </c>
      <c r="C4" s="36" t="s">
        <v>119</v>
      </c>
      <c r="D4" s="36" t="s">
        <v>120</v>
      </c>
      <c r="E4" s="36" t="s">
        <v>125</v>
      </c>
      <c r="F4" s="36" t="s">
        <v>109</v>
      </c>
      <c r="G4" s="36" t="s">
        <v>88</v>
      </c>
      <c r="H4" s="36" t="s">
        <v>29</v>
      </c>
      <c r="I4" s="42" t="s">
        <v>30</v>
      </c>
    </row>
    <row r="5" spans="1:9" s="97" customFormat="1" ht="24" customHeight="1" x14ac:dyDescent="0.25">
      <c r="A5" s="65" t="s">
        <v>3</v>
      </c>
      <c r="B5" s="44" t="s">
        <v>121</v>
      </c>
      <c r="C5" s="38">
        <v>22</v>
      </c>
      <c r="D5" s="38">
        <v>1</v>
      </c>
      <c r="E5" s="39">
        <f>C5*D5</f>
        <v>22</v>
      </c>
      <c r="F5" s="38">
        <f>E5*15</f>
        <v>330</v>
      </c>
      <c r="G5" s="38">
        <f>F5/15</f>
        <v>22</v>
      </c>
      <c r="H5" s="100">
        <f>G5/60</f>
        <v>0.36666666666666664</v>
      </c>
      <c r="I5" s="92"/>
    </row>
    <row r="6" spans="1:9" s="97" customFormat="1" ht="24" customHeight="1" x14ac:dyDescent="0.25">
      <c r="A6" s="67"/>
      <c r="B6" s="44" t="s">
        <v>122</v>
      </c>
      <c r="C6" s="38">
        <v>18</v>
      </c>
      <c r="D6" s="38">
        <v>1</v>
      </c>
      <c r="E6" s="39">
        <f t="shared" ref="E6:E9" si="0">C6*D6</f>
        <v>18</v>
      </c>
      <c r="F6" s="38">
        <f t="shared" ref="F6:F10" si="1">E6*15</f>
        <v>270</v>
      </c>
      <c r="G6" s="38">
        <f t="shared" ref="G6:G13" si="2">F6/15</f>
        <v>18</v>
      </c>
      <c r="H6" s="100">
        <f t="shared" ref="H6:H12" si="3">G6/60</f>
        <v>0.3</v>
      </c>
      <c r="I6" s="92"/>
    </row>
    <row r="7" spans="1:9" s="97" customFormat="1" ht="22.5" customHeight="1" x14ac:dyDescent="0.25">
      <c r="A7" s="62" t="s">
        <v>15</v>
      </c>
      <c r="B7" s="15" t="s">
        <v>25</v>
      </c>
      <c r="C7" s="38">
        <v>22</v>
      </c>
      <c r="D7" s="38">
        <v>1</v>
      </c>
      <c r="E7" s="39">
        <f t="shared" si="0"/>
        <v>22</v>
      </c>
      <c r="F7" s="38">
        <f t="shared" si="1"/>
        <v>330</v>
      </c>
      <c r="G7" s="38">
        <f t="shared" si="2"/>
        <v>22</v>
      </c>
      <c r="H7" s="100">
        <f t="shared" si="3"/>
        <v>0.36666666666666664</v>
      </c>
      <c r="I7" s="92"/>
    </row>
    <row r="8" spans="1:9" s="97" customFormat="1" ht="22.5" customHeight="1" x14ac:dyDescent="0.25">
      <c r="A8" s="63"/>
      <c r="B8" s="13" t="s">
        <v>26</v>
      </c>
      <c r="C8" s="38">
        <v>22</v>
      </c>
      <c r="D8" s="38">
        <v>1</v>
      </c>
      <c r="E8" s="39">
        <f t="shared" si="0"/>
        <v>22</v>
      </c>
      <c r="F8" s="38">
        <f t="shared" si="1"/>
        <v>330</v>
      </c>
      <c r="G8" s="38">
        <f t="shared" si="2"/>
        <v>22</v>
      </c>
      <c r="H8" s="100">
        <f t="shared" si="3"/>
        <v>0.36666666666666664</v>
      </c>
      <c r="I8" s="92"/>
    </row>
    <row r="9" spans="1:9" s="97" customFormat="1" ht="22.5" customHeight="1" x14ac:dyDescent="0.25">
      <c r="A9" s="64"/>
      <c r="B9" s="13" t="s">
        <v>27</v>
      </c>
      <c r="C9" s="38">
        <v>22</v>
      </c>
      <c r="D9" s="38">
        <v>2</v>
      </c>
      <c r="E9" s="39">
        <f t="shared" si="0"/>
        <v>44</v>
      </c>
      <c r="F9" s="38">
        <f t="shared" si="1"/>
        <v>660</v>
      </c>
      <c r="G9" s="38">
        <f t="shared" si="2"/>
        <v>44</v>
      </c>
      <c r="H9" s="100">
        <f t="shared" si="3"/>
        <v>0.73333333333333328</v>
      </c>
      <c r="I9" s="92"/>
    </row>
    <row r="10" spans="1:9" s="97" customFormat="1" ht="23.25" customHeight="1" x14ac:dyDescent="0.25">
      <c r="A10" s="83" t="s">
        <v>49</v>
      </c>
      <c r="B10" s="84"/>
      <c r="C10" s="40">
        <f>SUM(C5:C9)</f>
        <v>106</v>
      </c>
      <c r="D10" s="40">
        <f>SUM(D5:D9)</f>
        <v>6</v>
      </c>
      <c r="E10" s="40">
        <f>SUM(E5:E9)</f>
        <v>128</v>
      </c>
      <c r="F10" s="41">
        <f t="shared" si="1"/>
        <v>1920</v>
      </c>
      <c r="G10" s="41">
        <f t="shared" si="2"/>
        <v>128</v>
      </c>
      <c r="H10" s="100">
        <f t="shared" si="3"/>
        <v>2.1333333333333333</v>
      </c>
      <c r="I10" s="41" t="s">
        <v>50</v>
      </c>
    </row>
    <row r="11" spans="1:9" s="97" customFormat="1" ht="26.25" customHeight="1" x14ac:dyDescent="0.25">
      <c r="A11" s="53" t="s">
        <v>2</v>
      </c>
      <c r="B11" s="45" t="s">
        <v>123</v>
      </c>
      <c r="C11" s="38">
        <v>22</v>
      </c>
      <c r="D11" s="38">
        <v>2</v>
      </c>
      <c r="E11" s="39">
        <f>C11*D11</f>
        <v>44</v>
      </c>
      <c r="F11" s="38">
        <f>E11*15</f>
        <v>660</v>
      </c>
      <c r="G11" s="38">
        <f t="shared" si="2"/>
        <v>44</v>
      </c>
      <c r="H11" s="100">
        <f t="shared" si="3"/>
        <v>0.73333333333333328</v>
      </c>
      <c r="I11" s="92"/>
    </row>
    <row r="12" spans="1:9" s="97" customFormat="1" ht="26.25" customHeight="1" x14ac:dyDescent="0.25">
      <c r="A12" s="55"/>
      <c r="B12" s="45" t="s">
        <v>124</v>
      </c>
      <c r="C12" s="38">
        <v>23</v>
      </c>
      <c r="D12" s="38">
        <v>2</v>
      </c>
      <c r="E12" s="39">
        <f>C12*D12</f>
        <v>46</v>
      </c>
      <c r="F12" s="38">
        <f>E12*15</f>
        <v>690</v>
      </c>
      <c r="G12" s="38">
        <f t="shared" si="2"/>
        <v>46</v>
      </c>
      <c r="H12" s="100">
        <f t="shared" si="3"/>
        <v>0.76666666666666672</v>
      </c>
      <c r="I12" s="92"/>
    </row>
    <row r="13" spans="1:9" s="97" customFormat="1" ht="27" customHeight="1" x14ac:dyDescent="0.25">
      <c r="A13" s="86" t="s">
        <v>48</v>
      </c>
      <c r="B13" s="87"/>
      <c r="C13" s="41">
        <f>SUM(C11:C12)</f>
        <v>45</v>
      </c>
      <c r="D13" s="41">
        <f t="shared" ref="D13:E13" si="4">SUM(D11:D12)</f>
        <v>4</v>
      </c>
      <c r="E13" s="41">
        <f t="shared" si="4"/>
        <v>90</v>
      </c>
      <c r="F13" s="41">
        <f t="shared" ref="F13" si="5">SUM(F11:F12)</f>
        <v>1350</v>
      </c>
      <c r="G13" s="41">
        <f t="shared" si="2"/>
        <v>90</v>
      </c>
      <c r="H13" s="77">
        <f>SUM(H11:H12)</f>
        <v>1.5</v>
      </c>
      <c r="I13" s="41" t="s">
        <v>50</v>
      </c>
    </row>
    <row r="14" spans="1:9" s="97" customFormat="1" ht="17.25" x14ac:dyDescent="0.25">
      <c r="A14" s="43"/>
      <c r="B14" s="92"/>
      <c r="C14" s="38"/>
      <c r="D14" s="39"/>
      <c r="E14" s="39"/>
      <c r="F14" s="38"/>
      <c r="G14" s="38"/>
      <c r="H14" s="79"/>
      <c r="I14" s="92"/>
    </row>
  </sheetData>
  <mergeCells count="6">
    <mergeCell ref="A13:B13"/>
    <mergeCell ref="A2:I2"/>
    <mergeCell ref="A5:A6"/>
    <mergeCell ref="A7:A9"/>
    <mergeCell ref="A11:A12"/>
    <mergeCell ref="A10:B10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J6" sqref="J6"/>
    </sheetView>
  </sheetViews>
  <sheetFormatPr defaultRowHeight="15" x14ac:dyDescent="0.25"/>
  <cols>
    <col min="1" max="1" width="8.85546875" style="9" customWidth="1"/>
    <col min="2" max="2" width="14.5703125" style="1" customWidth="1"/>
    <col min="3" max="3" width="16" style="12" customWidth="1"/>
    <col min="4" max="4" width="10.140625" style="12" customWidth="1"/>
    <col min="5" max="5" width="19.28515625" style="12" customWidth="1"/>
    <col min="6" max="6" width="18.42578125" style="4" customWidth="1"/>
    <col min="7" max="7" width="14.2851562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48" t="s">
        <v>130</v>
      </c>
      <c r="B2" s="48"/>
      <c r="C2" s="48"/>
      <c r="D2" s="48"/>
      <c r="E2" s="48"/>
      <c r="F2" s="48"/>
      <c r="G2" s="48"/>
      <c r="H2" s="48"/>
      <c r="I2" s="48"/>
    </row>
    <row r="4" spans="1:9" s="3" customFormat="1" ht="33" x14ac:dyDescent="0.25">
      <c r="A4" s="42" t="s">
        <v>1</v>
      </c>
      <c r="B4" s="42" t="s">
        <v>4</v>
      </c>
      <c r="C4" s="36" t="s">
        <v>126</v>
      </c>
      <c r="D4" s="36" t="s">
        <v>120</v>
      </c>
      <c r="E4" s="36" t="s">
        <v>127</v>
      </c>
      <c r="F4" s="36" t="s">
        <v>128</v>
      </c>
      <c r="G4" s="36" t="s">
        <v>88</v>
      </c>
      <c r="H4" s="36" t="s">
        <v>29</v>
      </c>
      <c r="I4" s="42" t="s">
        <v>30</v>
      </c>
    </row>
    <row r="5" spans="1:9" s="25" customFormat="1" ht="33.75" customHeight="1" x14ac:dyDescent="0.25">
      <c r="A5" s="38" t="s">
        <v>3</v>
      </c>
      <c r="B5" s="13" t="s">
        <v>129</v>
      </c>
      <c r="C5" s="38">
        <v>22</v>
      </c>
      <c r="D5" s="38">
        <v>1</v>
      </c>
      <c r="E5" s="39">
        <f>C5*D5</f>
        <v>22</v>
      </c>
      <c r="F5" s="38">
        <f>E5*15</f>
        <v>330</v>
      </c>
      <c r="G5" s="38">
        <f>F5/15</f>
        <v>22</v>
      </c>
      <c r="H5" s="100">
        <f>G5/60</f>
        <v>0.36666666666666664</v>
      </c>
      <c r="I5" s="81"/>
    </row>
    <row r="6" spans="1:9" s="25" customFormat="1" ht="33.75" customHeight="1" x14ac:dyDescent="0.25">
      <c r="A6" s="38" t="s">
        <v>15</v>
      </c>
      <c r="B6" s="13" t="s">
        <v>54</v>
      </c>
      <c r="C6" s="38">
        <v>24</v>
      </c>
      <c r="D6" s="38">
        <v>3</v>
      </c>
      <c r="E6" s="39">
        <f>C6*D6</f>
        <v>72</v>
      </c>
      <c r="F6" s="38">
        <f t="shared" ref="F6:F9" si="0">E6*15</f>
        <v>1080</v>
      </c>
      <c r="G6" s="38">
        <f t="shared" ref="G6:G9" si="1">F6/15</f>
        <v>72</v>
      </c>
      <c r="H6" s="100">
        <f t="shared" ref="H6:H9" si="2">G6/60</f>
        <v>1.2</v>
      </c>
      <c r="I6" s="81"/>
    </row>
    <row r="7" spans="1:9" s="26" customFormat="1" ht="29.25" customHeight="1" x14ac:dyDescent="0.25">
      <c r="A7" s="83" t="s">
        <v>49</v>
      </c>
      <c r="B7" s="84"/>
      <c r="C7" s="40">
        <f>SUM(C5:C6)</f>
        <v>46</v>
      </c>
      <c r="D7" s="40">
        <f t="shared" ref="D7:E7" si="3">SUM(D5:D6)</f>
        <v>4</v>
      </c>
      <c r="E7" s="40">
        <f t="shared" si="3"/>
        <v>94</v>
      </c>
      <c r="F7" s="41">
        <f t="shared" si="0"/>
        <v>1410</v>
      </c>
      <c r="G7" s="41">
        <f t="shared" si="1"/>
        <v>94</v>
      </c>
      <c r="H7" s="77">
        <f t="shared" si="2"/>
        <v>1.5666666666666667</v>
      </c>
      <c r="I7" s="41" t="s">
        <v>50</v>
      </c>
    </row>
    <row r="8" spans="1:9" s="25" customFormat="1" ht="34.5" customHeight="1" x14ac:dyDescent="0.25">
      <c r="A8" s="38" t="s">
        <v>2</v>
      </c>
      <c r="B8" s="13" t="s">
        <v>36</v>
      </c>
      <c r="C8" s="38">
        <v>18</v>
      </c>
      <c r="D8" s="38">
        <v>2</v>
      </c>
      <c r="E8" s="39">
        <f>C8*D8</f>
        <v>36</v>
      </c>
      <c r="F8" s="38">
        <f t="shared" si="0"/>
        <v>540</v>
      </c>
      <c r="G8" s="38">
        <f t="shared" si="1"/>
        <v>36</v>
      </c>
      <c r="H8" s="100">
        <f t="shared" si="2"/>
        <v>0.6</v>
      </c>
      <c r="I8" s="81"/>
    </row>
    <row r="9" spans="1:9" s="25" customFormat="1" ht="32.25" customHeight="1" x14ac:dyDescent="0.25">
      <c r="A9" s="86" t="s">
        <v>48</v>
      </c>
      <c r="B9" s="87"/>
      <c r="C9" s="41">
        <f>SUM(C8)</f>
        <v>18</v>
      </c>
      <c r="D9" s="41">
        <f t="shared" ref="D9:E9" si="4">SUM(D8)</f>
        <v>2</v>
      </c>
      <c r="E9" s="41">
        <f t="shared" si="4"/>
        <v>36</v>
      </c>
      <c r="F9" s="41">
        <f t="shared" si="0"/>
        <v>540</v>
      </c>
      <c r="G9" s="41">
        <f t="shared" si="1"/>
        <v>36</v>
      </c>
      <c r="H9" s="77">
        <f t="shared" si="2"/>
        <v>0.6</v>
      </c>
      <c r="I9" s="41" t="s">
        <v>51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G15" sqref="G15"/>
    </sheetView>
  </sheetViews>
  <sheetFormatPr defaultRowHeight="15" x14ac:dyDescent="0.25"/>
  <cols>
    <col min="1" max="1" width="10" style="98" customWidth="1"/>
    <col min="2" max="2" width="15.42578125" style="46" customWidth="1"/>
    <col min="3" max="3" width="18.7109375" style="47" customWidth="1"/>
    <col min="4" max="4" width="10.28515625" style="47" customWidth="1"/>
    <col min="5" max="5" width="18.7109375" style="47" customWidth="1"/>
    <col min="6" max="6" width="18.28515625" style="47" customWidth="1"/>
    <col min="7" max="7" width="13.7109375" style="47" customWidth="1"/>
    <col min="8" max="8" width="15.7109375" style="47" customWidth="1"/>
    <col min="9" max="9" width="18" style="46" customWidth="1"/>
    <col min="10" max="16384" width="9.140625" style="46"/>
  </cols>
  <sheetData>
    <row r="1" spans="1:9" ht="5.25" customHeight="1" x14ac:dyDescent="0.25"/>
    <row r="2" spans="1:9" ht="24" customHeight="1" x14ac:dyDescent="0.3">
      <c r="A2" s="88" t="s">
        <v>131</v>
      </c>
      <c r="B2" s="88"/>
      <c r="C2" s="88"/>
      <c r="D2" s="88"/>
      <c r="E2" s="88"/>
      <c r="F2" s="88"/>
      <c r="G2" s="88"/>
      <c r="H2" s="88"/>
      <c r="I2" s="88"/>
    </row>
    <row r="4" spans="1:9" s="80" customFormat="1" ht="49.5" x14ac:dyDescent="0.25">
      <c r="A4" s="42" t="s">
        <v>1</v>
      </c>
      <c r="B4" s="42" t="s">
        <v>4</v>
      </c>
      <c r="C4" s="36" t="s">
        <v>117</v>
      </c>
      <c r="D4" s="36" t="s">
        <v>120</v>
      </c>
      <c r="E4" s="36" t="s">
        <v>86</v>
      </c>
      <c r="F4" s="36" t="s">
        <v>133</v>
      </c>
      <c r="G4" s="36" t="s">
        <v>88</v>
      </c>
      <c r="H4" s="36" t="s">
        <v>29</v>
      </c>
      <c r="I4" s="42" t="s">
        <v>30</v>
      </c>
    </row>
    <row r="5" spans="1:9" s="82" customFormat="1" ht="25.5" customHeight="1" x14ac:dyDescent="0.25">
      <c r="A5" s="38" t="s">
        <v>15</v>
      </c>
      <c r="B5" s="13" t="s">
        <v>28</v>
      </c>
      <c r="C5" s="38">
        <v>24</v>
      </c>
      <c r="D5" s="38">
        <v>1</v>
      </c>
      <c r="E5" s="39">
        <f>C5*D5</f>
        <v>24</v>
      </c>
      <c r="F5" s="38">
        <f>E5*15</f>
        <v>360</v>
      </c>
      <c r="G5" s="38">
        <f>F5/15</f>
        <v>24</v>
      </c>
      <c r="H5" s="100">
        <f>G5/60</f>
        <v>0.4</v>
      </c>
      <c r="I5" s="81"/>
    </row>
    <row r="6" spans="1:9" s="82" customFormat="1" ht="25.5" customHeight="1" x14ac:dyDescent="0.25">
      <c r="A6" s="83" t="s">
        <v>132</v>
      </c>
      <c r="B6" s="84"/>
      <c r="C6" s="40">
        <f>SUM(C5)</f>
        <v>24</v>
      </c>
      <c r="D6" s="40">
        <f t="shared" ref="D6:E6" si="0">SUM(D5)</f>
        <v>1</v>
      </c>
      <c r="E6" s="40">
        <f t="shared" si="0"/>
        <v>24</v>
      </c>
      <c r="F6" s="41">
        <f>E6*15</f>
        <v>360</v>
      </c>
      <c r="G6" s="41">
        <f t="shared" ref="G6:G8" si="1">F6/15</f>
        <v>24</v>
      </c>
      <c r="H6" s="100">
        <f t="shared" ref="H6:H8" si="2">G6/60</f>
        <v>0.4</v>
      </c>
      <c r="I6" s="41" t="s">
        <v>51</v>
      </c>
    </row>
    <row r="7" spans="1:9" s="82" customFormat="1" ht="25.5" customHeight="1" x14ac:dyDescent="0.25">
      <c r="A7" s="38" t="s">
        <v>2</v>
      </c>
      <c r="B7" s="13" t="s">
        <v>37</v>
      </c>
      <c r="C7" s="38">
        <v>25</v>
      </c>
      <c r="D7" s="38">
        <v>1</v>
      </c>
      <c r="E7" s="39">
        <f>C7*D7</f>
        <v>25</v>
      </c>
      <c r="F7" s="38">
        <f>E7*15</f>
        <v>375</v>
      </c>
      <c r="G7" s="38">
        <f t="shared" si="1"/>
        <v>25</v>
      </c>
      <c r="H7" s="100">
        <f t="shared" si="2"/>
        <v>0.41666666666666669</v>
      </c>
      <c r="I7" s="81"/>
    </row>
    <row r="8" spans="1:9" s="82" customFormat="1" ht="25.5" customHeight="1" x14ac:dyDescent="0.25">
      <c r="A8" s="86" t="s">
        <v>48</v>
      </c>
      <c r="B8" s="87"/>
      <c r="C8" s="41">
        <f>SUM(C7)</f>
        <v>25</v>
      </c>
      <c r="D8" s="41">
        <f t="shared" ref="D8:E8" si="3">SUM(D7)</f>
        <v>1</v>
      </c>
      <c r="E8" s="41">
        <f t="shared" si="3"/>
        <v>25</v>
      </c>
      <c r="F8" s="78">
        <f t="shared" ref="F8" si="4">SUM(F7)</f>
        <v>375</v>
      </c>
      <c r="G8" s="41">
        <f t="shared" si="1"/>
        <v>25</v>
      </c>
      <c r="H8" s="100">
        <f t="shared" si="2"/>
        <v>0.41666666666666669</v>
      </c>
      <c r="I8" s="41" t="s">
        <v>51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Windows User</cp:lastModifiedBy>
  <cp:lastPrinted>2009-05-21T18:08:32Z</cp:lastPrinted>
  <dcterms:created xsi:type="dcterms:W3CDTF">2018-08-04T05:00:59Z</dcterms:created>
  <dcterms:modified xsi:type="dcterms:W3CDTF">2009-05-22T04:21:24Z</dcterms:modified>
</cp:coreProperties>
</file>